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92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<sst xmlns="http://schemas.openxmlformats.org/spreadsheetml/2006/main" count="42" uniqueCount="25">
  <si>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</si>
  <si>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</si>
  <si>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</si>
  <si>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</si>
  <si>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</si>
  <si>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</si>
  <si>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</si>
  <si>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</si>
  <si>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</si>
  <si>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</si>
  <si>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</si>
  <si>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</si>
  <si>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</si>
  <si>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</si>
  <si>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</si>
  <si>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</si>
  <si>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</si>
  <si>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</si>
  <si>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</si>
  <si>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</si>
  <si>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11 Actual</t>
  </si>
  <si>
    <t>FY 12 Actual</t>
  </si>
  <si>
    <t>FY 13 Actual</t>
  </si>
  <si>
    <t>AVG FY 11 - 13</t>
  </si>
  <si>
    <t>FY 14 Actual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</si>
</sst>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2"/>
    </font>
    <font>
      <sz val="3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"/>
          <c:w val="0.92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11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12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32403348"/>
        <c:axId val="23194677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11 - 13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32403348"/>
        <c:axId val="23194677"/>
      </c:lineChart>
      <c:catAx>
        <c:axId val="3240334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95"/>
          <c:y val="0.04125"/>
          <c:w val="0.219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524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2">
        <row r="7">
          <cell r="B7" t="str">
            <v>Southwest Project</v>
          </cell>
          <cell r="F7">
            <v>261000</v>
          </cell>
          <cell r="ED7">
            <v>21168.1</v>
          </cell>
          <cell r="EE7">
            <v>19961.860000000004</v>
          </cell>
          <cell r="EF7">
            <v>19793.200000000004</v>
          </cell>
          <cell r="EG7">
            <v>18160.940000000002</v>
          </cell>
          <cell r="EH7">
            <v>18084.96</v>
          </cell>
          <cell r="EI7">
            <v>17873.63</v>
          </cell>
          <cell r="EJ7">
            <v>14897.920000000002</v>
          </cell>
          <cell r="EK7">
            <v>14848.890000000001</v>
          </cell>
          <cell r="EL7">
            <v>19904.7</v>
          </cell>
          <cell r="EM7">
            <v>17905.929999999997</v>
          </cell>
          <cell r="EN7">
            <v>20539.21</v>
          </cell>
          <cell r="EO7">
            <v>21208.569999999996</v>
          </cell>
          <cell r="EP7">
            <v>17700.6</v>
          </cell>
          <cell r="EQ7">
            <v>19604.79</v>
          </cell>
          <cell r="ER7">
            <v>21063.4</v>
          </cell>
          <cell r="ES7">
            <v>16869.29</v>
          </cell>
          <cell r="ET7">
            <v>17184.489999999998</v>
          </cell>
          <cell r="EU7">
            <v>16768.079999999998</v>
          </cell>
          <cell r="EV7">
            <v>15106.789999999999</v>
          </cell>
          <cell r="EW7">
            <v>13885.650000000001</v>
          </cell>
          <cell r="EX7">
            <v>15933.71</v>
          </cell>
          <cell r="EY7">
            <v>15838.029999999997</v>
          </cell>
          <cell r="EZ7">
            <v>19133.22</v>
          </cell>
          <cell r="FA7">
            <v>18356.390000000003</v>
          </cell>
          <cell r="FB7">
            <v>17444.74</v>
          </cell>
          <cell r="FC7">
            <v>18250.620000000003</v>
          </cell>
          <cell r="FD7">
            <v>16466.39</v>
          </cell>
          <cell r="FE7">
            <v>15485.090000000002</v>
          </cell>
          <cell r="FF7">
            <v>20038.040000000005</v>
          </cell>
          <cell r="FG7">
            <v>15343.220000000001</v>
          </cell>
          <cell r="FH7">
            <v>15493.240000000002</v>
          </cell>
          <cell r="FI7">
            <v>11657.019999999999</v>
          </cell>
          <cell r="FJ7">
            <v>14482.439999999999</v>
          </cell>
          <cell r="FK7">
            <v>16933.800000000003</v>
          </cell>
          <cell r="FL7">
            <v>19918.33</v>
          </cell>
          <cell r="FM7">
            <v>19012.89</v>
          </cell>
          <cell r="FN7">
            <v>18596.369999999995</v>
          </cell>
          <cell r="FO7">
            <v>17612.45</v>
          </cell>
          <cell r="FP7">
            <v>16511.690000000002</v>
          </cell>
          <cell r="FQ7">
            <v>16872.489999999998</v>
          </cell>
          <cell r="FR7">
            <v>14927.639999999998</v>
          </cell>
          <cell r="FS7">
            <v>15790.410000000002</v>
          </cell>
          <cell r="FT7">
            <v>14992.18</v>
          </cell>
          <cell r="FU7">
            <v>11628.389999999998</v>
          </cell>
          <cell r="FV7">
            <v>14309.9</v>
          </cell>
          <cell r="FW7">
            <v>16902.57</v>
          </cell>
          <cell r="FX7">
            <v>19467.99</v>
          </cell>
          <cell r="FY7">
            <v>17517.129999999997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6" width="7.7109375" style="0" customWidth="1"/>
    <col min="7" max="14" width="8.140625" style="0" bestFit="1" customWidth="1"/>
  </cols>
  <sheetData>
    <row r="1" spans="1:24" ht="24.75" customHeight="1">
      <c r="A1" s="3"/>
      <c r="B1" s="28" t="str">
        <f>CONCATENATE('[2]Southwest'!$B$7," MSW - ",'[1]MonthYear'!$A$3," ",'[1]MonthYear'!$B$3)</f>
        <v>Southwest Project MSW - June 2014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261000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'[2]Southwest'!$F$7</f>
        <v>261000</v>
      </c>
      <c r="D3" s="7">
        <f>C3</f>
        <v>261000</v>
      </c>
      <c r="E3" s="7">
        <f>C3</f>
        <v>261000</v>
      </c>
      <c r="F3" s="7">
        <f>C3</f>
        <v>261000</v>
      </c>
      <c r="G3" s="7">
        <f>C3</f>
        <v>261000</v>
      </c>
      <c r="H3" s="7">
        <f>C3</f>
        <v>261000</v>
      </c>
      <c r="I3" s="7">
        <f>C3</f>
        <v>261000</v>
      </c>
      <c r="J3" s="7">
        <f>C3</f>
        <v>261000</v>
      </c>
      <c r="K3" s="7">
        <f>C3</f>
        <v>261000</v>
      </c>
      <c r="L3" s="7">
        <f>C3</f>
        <v>261000</v>
      </c>
      <c r="M3" s="7">
        <f>C3</f>
        <v>261000</v>
      </c>
      <c r="N3" s="7">
        <f>C3</f>
        <v>261000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'[2]Southwest'!ED$7</f>
        <v>21168.1</v>
      </c>
      <c r="D6" s="11">
        <f>'[2]Southwest'!EE$7</f>
        <v>19961.860000000004</v>
      </c>
      <c r="E6" s="11">
        <f>'[2]Southwest'!EF$7</f>
        <v>19793.200000000004</v>
      </c>
      <c r="F6" s="11">
        <f>'[2]Southwest'!EG$7</f>
        <v>18160.940000000002</v>
      </c>
      <c r="G6" s="11">
        <f>'[2]Southwest'!EH$7</f>
        <v>18084.96</v>
      </c>
      <c r="H6" s="11">
        <f>'[2]Southwest'!EI$7</f>
        <v>17873.63</v>
      </c>
      <c r="I6" s="11">
        <f>'[2]Southwest'!EJ$7</f>
        <v>14897.920000000002</v>
      </c>
      <c r="J6" s="11">
        <f>'[2]Southwest'!EK$7</f>
        <v>14848.890000000001</v>
      </c>
      <c r="K6" s="11">
        <f>'[2]Southwest'!EL$7</f>
        <v>19904.7</v>
      </c>
      <c r="L6" s="11">
        <f>'[2]Southwest'!EM$7</f>
        <v>17905.929999999997</v>
      </c>
      <c r="M6" s="11">
        <f>'[2]Southwest'!EN$7</f>
        <v>20539.21</v>
      </c>
      <c r="N6" s="11">
        <f>'[2]Southwest'!EO$7</f>
        <v>21208.569999999996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'[2]Southwest'!EP$7</f>
        <v>17700.6</v>
      </c>
      <c r="D7" s="11">
        <f>'[2]Southwest'!EQ$7</f>
        <v>19604.79</v>
      </c>
      <c r="E7" s="11">
        <f>'[2]Southwest'!ER$7</f>
        <v>21063.4</v>
      </c>
      <c r="F7" s="11">
        <f>'[2]Southwest'!ES$7</f>
        <v>16869.29</v>
      </c>
      <c r="G7" s="11">
        <f>'[2]Southwest'!ET$7</f>
        <v>17184.489999999998</v>
      </c>
      <c r="H7" s="11">
        <f>'[2]Southwest'!EU$7</f>
        <v>16768.079999999998</v>
      </c>
      <c r="I7" s="11">
        <f>'[2]Southwest'!EV$7</f>
        <v>15106.789999999999</v>
      </c>
      <c r="J7" s="11">
        <f>'[2]Southwest'!EW$7</f>
        <v>13885.650000000001</v>
      </c>
      <c r="K7" s="11">
        <f>'[2]Southwest'!EX$7</f>
        <v>15933.71</v>
      </c>
      <c r="L7" s="11">
        <f>'[2]Southwest'!EY$7</f>
        <v>15838.029999999997</v>
      </c>
      <c r="M7" s="11">
        <f>'[2]Southwest'!EZ$7</f>
        <v>19133.22</v>
      </c>
      <c r="N7" s="11">
        <f>'[2]Southwest'!FA$7</f>
        <v>18356.390000000003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'[2]Southwest'!FB$7</f>
        <v>17444.74</v>
      </c>
      <c r="D8" s="11">
        <f>'[2]Southwest'!FC$7</f>
        <v>18250.620000000003</v>
      </c>
      <c r="E8" s="11">
        <f>'[2]Southwest'!FD$7</f>
        <v>16466.39</v>
      </c>
      <c r="F8" s="11">
        <f>'[2]Southwest'!FE$7</f>
        <v>15485.090000000002</v>
      </c>
      <c r="G8" s="11">
        <f>'[2]Southwest'!FF$7</f>
        <v>20038.040000000005</v>
      </c>
      <c r="H8" s="11">
        <f>'[2]Southwest'!FG$7</f>
        <v>15343.220000000001</v>
      </c>
      <c r="I8" s="11">
        <f>'[2]Southwest'!FH$7</f>
        <v>15493.240000000002</v>
      </c>
      <c r="J8" s="11">
        <f>'[2]Southwest'!FI$7</f>
        <v>11657.019999999999</v>
      </c>
      <c r="K8" s="11">
        <f>'[2]Southwest'!FJ$7</f>
        <v>14482.439999999999</v>
      </c>
      <c r="L8" s="11">
        <f>'[2]Southwest'!FK$7</f>
        <v>16933.800000000003</v>
      </c>
      <c r="M8" s="11">
        <f>'[2]Southwest'!FL$7</f>
        <v>19918.33</v>
      </c>
      <c r="N8" s="11">
        <f>'[2]Southwest'!FM$7</f>
        <v>19012.89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18771.146666666667</v>
      </c>
      <c r="D9" s="23">
        <f aca="true" t="shared" si="0" ref="D9:N9">AVERAGE(D6:D8)</f>
        <v>19272.423333333336</v>
      </c>
      <c r="E9" s="23">
        <f t="shared" si="0"/>
        <v>19107.663333333334</v>
      </c>
      <c r="F9" s="23">
        <f t="shared" si="0"/>
        <v>16838.440000000002</v>
      </c>
      <c r="G9" s="23">
        <f t="shared" si="0"/>
        <v>18435.83</v>
      </c>
      <c r="H9" s="23">
        <f t="shared" si="0"/>
        <v>16661.643333333333</v>
      </c>
      <c r="I9" s="23">
        <f t="shared" si="0"/>
        <v>15165.983333333332</v>
      </c>
      <c r="J9" s="23">
        <f t="shared" si="0"/>
        <v>13463.853333333333</v>
      </c>
      <c r="K9" s="23">
        <f t="shared" si="0"/>
        <v>16773.61666666667</v>
      </c>
      <c r="L9" s="23">
        <f t="shared" si="0"/>
        <v>16892.586666666666</v>
      </c>
      <c r="M9" s="23">
        <f t="shared" si="0"/>
        <v>19863.586666666666</v>
      </c>
      <c r="N9" s="23">
        <f t="shared" si="0"/>
        <v>19525.95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IF('[2]Southwest'!FN$7=0,"",'[2]Southwest'!FN$7)</f>
        <v>18596.369999999995</v>
      </c>
      <c r="D10" s="25">
        <f>IF('[2]Southwest'!FO$7=0,"",'[2]Southwest'!FO$7)</f>
        <v>17612.45</v>
      </c>
      <c r="E10" s="25">
        <f>IF('[2]Southwest'!FP$7=0,"",'[2]Southwest'!FP$7)</f>
        <v>16511.690000000002</v>
      </c>
      <c r="F10" s="25">
        <f>IF('[2]Southwest'!FQ$7=0,"",'[2]Southwest'!FQ$7)</f>
        <v>16872.489999999998</v>
      </c>
      <c r="G10" s="25">
        <f>IF('[2]Southwest'!FR$7=0,"",'[2]Southwest'!FR$7)</f>
        <v>14927.639999999998</v>
      </c>
      <c r="H10" s="25">
        <f>IF('[2]Southwest'!FS$7=0,"",'[2]Southwest'!FS$7)</f>
        <v>15790.410000000002</v>
      </c>
      <c r="I10" s="25">
        <f>IF('[2]Southwest'!FT$7=0,"",'[2]Southwest'!FT$7)</f>
        <v>14992.18</v>
      </c>
      <c r="J10" s="25">
        <f>IF('[2]Southwest'!FU$7=0,"",'[2]Southwest'!FU$7)</f>
        <v>11628.389999999998</v>
      </c>
      <c r="K10" s="25">
        <f>IF('[2]Southwest'!FV$7=0,"",'[2]Southwest'!FV$7)</f>
        <v>14309.9</v>
      </c>
      <c r="L10" s="25">
        <f>IF('[2]Southwest'!FW$7=0,"",'[2]Southwest'!FW$7)</f>
        <v>16902.57</v>
      </c>
      <c r="M10" s="25">
        <f>IF('[2]Southwest'!FX$7=0,"",'[2]Southwest'!FX$7)</f>
        <v>19467.99</v>
      </c>
      <c r="N10" s="25">
        <f>IF('[2]Southwest'!FY$7=0,"",'[2]Southwest'!FY$7)</f>
        <v>17517.129999999997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-174.7766666666721</v>
      </c>
      <c r="D11" s="23">
        <f>IF(D10="","",D10-D9)</f>
        <v>-1659.9733333333352</v>
      </c>
      <c r="E11" s="23">
        <f aca="true" t="shared" si="1" ref="E11:N11">IF(E10="","",E10-E9)</f>
        <v>-2595.9733333333315</v>
      </c>
      <c r="F11" s="23">
        <f t="shared" si="1"/>
        <v>34.049999999995634</v>
      </c>
      <c r="G11" s="23">
        <f t="shared" si="1"/>
        <v>-3508.190000000004</v>
      </c>
      <c r="H11" s="23">
        <f t="shared" si="1"/>
        <v>-871.2333333333318</v>
      </c>
      <c r="I11" s="23">
        <f t="shared" si="1"/>
        <v>-173.80333333333147</v>
      </c>
      <c r="J11" s="23">
        <f t="shared" si="1"/>
        <v>-1835.463333333335</v>
      </c>
      <c r="K11" s="23">
        <f t="shared" si="1"/>
        <v>-2463.716666666669</v>
      </c>
      <c r="L11" s="23">
        <f t="shared" si="1"/>
        <v>9.983333333333576</v>
      </c>
      <c r="M11" s="23">
        <f t="shared" si="1"/>
        <v>-395.59666666666453</v>
      </c>
      <c r="N11" s="23">
        <f t="shared" si="1"/>
        <v>-2008.8200000000033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-0.009310921158430675</v>
      </c>
      <c r="D12" s="26">
        <f>IF(D10="","",D11/D9)</f>
        <v>-0.08613205016425031</v>
      </c>
      <c r="E12" s="26">
        <f aca="true" t="shared" si="2" ref="E12:N12">IF(E10="","",E11/E9)</f>
        <v>-0.13586032410381932</v>
      </c>
      <c r="F12" s="26">
        <f t="shared" si="2"/>
        <v>0.0020221588223134465</v>
      </c>
      <c r="G12" s="26">
        <f t="shared" si="2"/>
        <v>-0.19029194779947547</v>
      </c>
      <c r="H12" s="26">
        <f t="shared" si="2"/>
        <v>-0.052289760133704205</v>
      </c>
      <c r="I12" s="26">
        <f t="shared" si="2"/>
        <v>-0.011460076772689636</v>
      </c>
      <c r="J12" s="26">
        <f t="shared" si="2"/>
        <v>-0.13632526201018244</v>
      </c>
      <c r="K12" s="26">
        <f t="shared" si="2"/>
        <v>-0.1468804680366092</v>
      </c>
      <c r="L12" s="26">
        <f t="shared" si="2"/>
        <v>0.0005909890255607337</v>
      </c>
      <c r="M12" s="26">
        <f t="shared" si="2"/>
        <v>-0.019915671490009418</v>
      </c>
      <c r="N12" s="26">
        <f t="shared" si="2"/>
        <v>-0.10287950138149506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11 Actual</v>
      </c>
      <c r="C16" s="13">
        <f t="shared" si="3"/>
        <v>21168.1</v>
      </c>
      <c r="D16" s="13">
        <f>C16+D6</f>
        <v>41129.96000000001</v>
      </c>
      <c r="E16" s="13">
        <f aca="true" t="shared" si="4" ref="E16:N16">D16+E6</f>
        <v>60923.16000000001</v>
      </c>
      <c r="F16" s="13">
        <f t="shared" si="4"/>
        <v>79084.1</v>
      </c>
      <c r="G16" s="13">
        <f t="shared" si="4"/>
        <v>97169.06</v>
      </c>
      <c r="H16" s="13">
        <f t="shared" si="4"/>
        <v>115042.69</v>
      </c>
      <c r="I16" s="13">
        <f t="shared" si="4"/>
        <v>129940.61</v>
      </c>
      <c r="J16" s="13">
        <f t="shared" si="4"/>
        <v>144789.5</v>
      </c>
      <c r="K16" s="13">
        <f t="shared" si="4"/>
        <v>164694.2</v>
      </c>
      <c r="L16" s="13">
        <f t="shared" si="4"/>
        <v>182600.13</v>
      </c>
      <c r="M16" s="13">
        <f t="shared" si="4"/>
        <v>203139.34</v>
      </c>
      <c r="N16" s="13">
        <f t="shared" si="4"/>
        <v>224347.91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12 Actual</v>
      </c>
      <c r="C17" s="13">
        <f t="shared" si="3"/>
        <v>17700.6</v>
      </c>
      <c r="D17" s="13">
        <f>C17+D7</f>
        <v>37305.39</v>
      </c>
      <c r="E17" s="13">
        <f aca="true" t="shared" si="5" ref="E17:N18">D17+E7</f>
        <v>58368.79</v>
      </c>
      <c r="F17" s="13">
        <f t="shared" si="5"/>
        <v>75238.08</v>
      </c>
      <c r="G17" s="13">
        <f t="shared" si="5"/>
        <v>92422.57</v>
      </c>
      <c r="H17" s="13">
        <f t="shared" si="5"/>
        <v>109190.65000000001</v>
      </c>
      <c r="I17" s="13">
        <f t="shared" si="5"/>
        <v>124297.44</v>
      </c>
      <c r="J17" s="13">
        <f t="shared" si="5"/>
        <v>138183.09</v>
      </c>
      <c r="K17" s="13">
        <f t="shared" si="5"/>
        <v>154116.8</v>
      </c>
      <c r="L17" s="13">
        <f t="shared" si="5"/>
        <v>169954.83</v>
      </c>
      <c r="M17" s="13">
        <f t="shared" si="5"/>
        <v>189088.05</v>
      </c>
      <c r="N17" s="13">
        <f t="shared" si="5"/>
        <v>207444.44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13 Actual</v>
      </c>
      <c r="C18" s="21">
        <f t="shared" si="3"/>
        <v>17444.74</v>
      </c>
      <c r="D18" s="13">
        <f>C18+D8</f>
        <v>35695.36</v>
      </c>
      <c r="E18" s="21">
        <f t="shared" si="5"/>
        <v>52161.75</v>
      </c>
      <c r="F18" s="21">
        <f t="shared" si="5"/>
        <v>67646.84</v>
      </c>
      <c r="G18" s="21">
        <f t="shared" si="5"/>
        <v>87684.88</v>
      </c>
      <c r="H18" s="21">
        <f t="shared" si="5"/>
        <v>103028.1</v>
      </c>
      <c r="I18" s="21">
        <f t="shared" si="5"/>
        <v>118521.34000000001</v>
      </c>
      <c r="J18" s="21">
        <f t="shared" si="5"/>
        <v>130178.36000000002</v>
      </c>
      <c r="K18" s="21">
        <f t="shared" si="5"/>
        <v>144660.80000000002</v>
      </c>
      <c r="L18" s="21">
        <f t="shared" si="5"/>
        <v>161594.60000000003</v>
      </c>
      <c r="M18" s="21">
        <f t="shared" si="5"/>
        <v>181512.93000000005</v>
      </c>
      <c r="N18" s="21">
        <f t="shared" si="5"/>
        <v>200525.82000000007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11 - 13</v>
      </c>
      <c r="C19" s="23">
        <f>AVERAGE(C16:C18)</f>
        <v>18771.146666666667</v>
      </c>
      <c r="D19" s="23">
        <f aca="true" t="shared" si="6" ref="D19:N19">AVERAGE(D16:D18)</f>
        <v>38043.57</v>
      </c>
      <c r="E19" s="23">
        <f t="shared" si="6"/>
        <v>57151.23333333334</v>
      </c>
      <c r="F19" s="23">
        <f t="shared" si="6"/>
        <v>73989.67333333332</v>
      </c>
      <c r="G19" s="23">
        <f t="shared" si="6"/>
        <v>92425.50333333334</v>
      </c>
      <c r="H19" s="23">
        <f t="shared" si="6"/>
        <v>109087.14666666668</v>
      </c>
      <c r="I19" s="23">
        <f t="shared" si="6"/>
        <v>124253.13</v>
      </c>
      <c r="J19" s="23">
        <f t="shared" si="6"/>
        <v>137716.9833333333</v>
      </c>
      <c r="K19" s="23">
        <f t="shared" si="6"/>
        <v>154490.6</v>
      </c>
      <c r="L19" s="23">
        <f t="shared" si="6"/>
        <v>171383.18666666668</v>
      </c>
      <c r="M19" s="23">
        <f t="shared" si="6"/>
        <v>191246.77333333335</v>
      </c>
      <c r="N19" s="23">
        <f t="shared" si="6"/>
        <v>210772.72333333336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14 Actual</v>
      </c>
      <c r="C20" s="25">
        <f>C10</f>
        <v>18596.369999999995</v>
      </c>
      <c r="D20" s="25">
        <f>IF(D10="","",C20+D10)</f>
        <v>36208.81999999999</v>
      </c>
      <c r="E20" s="25">
        <f aca="true" t="shared" si="7" ref="E20:N20">IF(E10="","",D20+E10)</f>
        <v>52720.509999999995</v>
      </c>
      <c r="F20" s="25">
        <f t="shared" si="7"/>
        <v>69593</v>
      </c>
      <c r="G20" s="25">
        <f t="shared" si="7"/>
        <v>84520.64</v>
      </c>
      <c r="H20" s="25">
        <f t="shared" si="7"/>
        <v>100311.05</v>
      </c>
      <c r="I20" s="25">
        <f t="shared" si="7"/>
        <v>115303.23000000001</v>
      </c>
      <c r="J20" s="25">
        <f t="shared" si="7"/>
        <v>126931.62000000001</v>
      </c>
      <c r="K20" s="25">
        <f t="shared" si="7"/>
        <v>141241.52000000002</v>
      </c>
      <c r="L20" s="25">
        <f t="shared" si="7"/>
        <v>158144.09000000003</v>
      </c>
      <c r="M20" s="25">
        <f t="shared" si="7"/>
        <v>177612.08000000002</v>
      </c>
      <c r="N20" s="25">
        <f t="shared" si="7"/>
        <v>195129.21000000002</v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-174.7766666666721</v>
      </c>
      <c r="D21" s="23">
        <f>IF(D20="","",D20-D19)</f>
        <v>-1834.7500000000073</v>
      </c>
      <c r="E21" s="23">
        <f aca="true" t="shared" si="8" ref="E21:N21">IF(E20="","",E20-E19)</f>
        <v>-4430.723333333342</v>
      </c>
      <c r="F21" s="23">
        <f t="shared" si="8"/>
        <v>-4396.673333333325</v>
      </c>
      <c r="G21" s="23">
        <f t="shared" si="8"/>
        <v>-7904.863333333342</v>
      </c>
      <c r="H21" s="23">
        <f t="shared" si="8"/>
        <v>-8776.096666666679</v>
      </c>
      <c r="I21" s="23">
        <f t="shared" si="8"/>
        <v>-8949.899999999994</v>
      </c>
      <c r="J21" s="23">
        <f t="shared" si="8"/>
        <v>-10785.363333333298</v>
      </c>
      <c r="K21" s="23">
        <f t="shared" si="8"/>
        <v>-13249.079999999987</v>
      </c>
      <c r="L21" s="23">
        <f t="shared" si="8"/>
        <v>-13239.09666666665</v>
      </c>
      <c r="M21" s="23">
        <f t="shared" si="8"/>
        <v>-13634.693333333329</v>
      </c>
      <c r="N21" s="23">
        <f t="shared" si="8"/>
        <v>-15643.513333333336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-0.009310921158430675</v>
      </c>
      <c r="D22" s="26">
        <f>IF(D20="","",D21/D19)</f>
        <v>-0.04822759798830676</v>
      </c>
      <c r="E22" s="26">
        <f aca="true" t="shared" si="9" ref="E22:N22">IF(E20="","",E21/E19)</f>
        <v>-0.0775262942706983</v>
      </c>
      <c r="F22" s="26">
        <f t="shared" si="9"/>
        <v>-0.059422796929048824</v>
      </c>
      <c r="G22" s="26">
        <f t="shared" si="9"/>
        <v>-0.08552686269745687</v>
      </c>
      <c r="H22" s="26">
        <f t="shared" si="9"/>
        <v>-0.08045032742018135</v>
      </c>
      <c r="I22" s="26">
        <f t="shared" si="9"/>
        <v>-0.07202957382240588</v>
      </c>
      <c r="J22" s="26">
        <f t="shared" si="9"/>
        <v>-0.07831541958211617</v>
      </c>
      <c r="K22" s="26">
        <f t="shared" si="9"/>
        <v>-0.08575978085398067</v>
      </c>
      <c r="L22" s="26">
        <f t="shared" si="9"/>
        <v>-0.0772485150040777</v>
      </c>
      <c r="M22" s="26">
        <f t="shared" si="9"/>
        <v>-0.07129371699029273</v>
      </c>
      <c r="N22" s="26">
        <f t="shared" si="9"/>
        <v>-0.0742198187978688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2012-05-14T18:00:09Z</cp:lastPrinted>
  <dcterms:created xsi:type="dcterms:W3CDTF">2003-12-05T13:40:19Z</dcterms:created>
  <dcterms:modified xsi:type="dcterms:W3CDTF">2014-07-08T20:00:37Z</dcterms:modified>
  <cp:category/>
  <cp:version/>
  <cp:contentType/>
  <cp:contentStatus/>
</cp:coreProperties>
</file>