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00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<sst xmlns="http://schemas.openxmlformats.org/spreadsheetml/2006/main" count="42" uniqueCount="25">
  <si>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</si>
  <si>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</si>
  <si>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</si>
  <si>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</si>
  <si>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</si>
  <si>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</si>
  <si>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</si>
  <si>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</si>
  <si>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</si>
  <si>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</si>
  <si>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</si>
  <si>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</si>
  <si>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</si>
  <si>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</si>
  <si>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</si>
  <si>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</si>
  <si>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</si>
  <si>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</si>
  <si>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</si>
  <si>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</si>
  <si>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13 Actual</t>
  </si>
  <si>
    <t>FY 14 Actual</t>
  </si>
  <si>
    <t>FY 15 Actual</t>
  </si>
  <si>
    <t>AVG FY 13 - 15</t>
  </si>
  <si>
    <t>FY 16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</si>
</sst>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40798467"/>
        <c:axId val="31641884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13 - 15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40798467"/>
        <c:axId val="31641884"/>
      </c:lineChart>
      <c:catAx>
        <c:axId val="407984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8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October</v>
          </cell>
          <cell r="B3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1">
        <row r="73">
          <cell r="B73" t="str">
            <v>Stonington</v>
          </cell>
          <cell r="F73">
            <v>10150</v>
          </cell>
          <cell r="FE73">
            <v>1144.98</v>
          </cell>
          <cell r="FF73">
            <v>1221.54</v>
          </cell>
          <cell r="FG73">
            <v>969.41</v>
          </cell>
          <cell r="FH73">
            <v>1032.69</v>
          </cell>
          <cell r="FI73">
            <v>1099.37</v>
          </cell>
          <cell r="FJ73">
            <v>856.2</v>
          </cell>
          <cell r="FK73">
            <v>882.47</v>
          </cell>
          <cell r="FL73">
            <v>692.24</v>
          </cell>
          <cell r="FM73">
            <v>859.36</v>
          </cell>
          <cell r="FN73">
            <v>975</v>
          </cell>
          <cell r="FO73">
            <v>1031.33</v>
          </cell>
          <cell r="FP73">
            <v>1012.28</v>
          </cell>
          <cell r="FQ73">
            <v>1238.14</v>
          </cell>
          <cell r="FR73">
            <v>1179.16</v>
          </cell>
          <cell r="FS73">
            <v>1014.9</v>
          </cell>
          <cell r="FT73">
            <v>1022.72</v>
          </cell>
          <cell r="FU73">
            <v>860.3</v>
          </cell>
          <cell r="FV73">
            <v>869.88</v>
          </cell>
          <cell r="FW73">
            <v>834.76</v>
          </cell>
          <cell r="FX73">
            <v>686.45</v>
          </cell>
          <cell r="FY73">
            <v>814.66</v>
          </cell>
          <cell r="FZ73">
            <v>987.76</v>
          </cell>
          <cell r="GA73">
            <v>996.88</v>
          </cell>
          <cell r="GB73">
            <v>1007.01</v>
          </cell>
          <cell r="GC73">
            <v>1225.99</v>
          </cell>
          <cell r="GD73">
            <v>1116.07</v>
          </cell>
          <cell r="GE73">
            <v>1025.23</v>
          </cell>
          <cell r="GF73">
            <v>975.84</v>
          </cell>
          <cell r="GG73">
            <v>884.05</v>
          </cell>
          <cell r="GH73">
            <v>969.44</v>
          </cell>
          <cell r="GI73">
            <v>821.48</v>
          </cell>
          <cell r="GJ73">
            <v>681.86</v>
          </cell>
          <cell r="GK73">
            <v>890.03</v>
          </cell>
          <cell r="GL73">
            <v>1050.46</v>
          </cell>
          <cell r="GM73">
            <v>1107.44</v>
          </cell>
          <cell r="GN73">
            <v>1157</v>
          </cell>
          <cell r="GO73">
            <v>1209.14</v>
          </cell>
          <cell r="GP73">
            <v>1141.93</v>
          </cell>
          <cell r="GQ73">
            <v>1115.3</v>
          </cell>
          <cell r="GR73">
            <v>1027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CONCATENATE('[2]Southeast'!$B$73," MSW - ",'[1]MonthYear'!$A$3," ",'[1]MonthYear'!$B$3)</f>
        <v>Stonington MSW - October 2015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10150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'[2]Southeast'!$F$73</f>
        <v>10150</v>
      </c>
      <c r="D3" s="7">
        <f>C3</f>
        <v>10150</v>
      </c>
      <c r="E3" s="7">
        <f>C3</f>
        <v>10150</v>
      </c>
      <c r="F3" s="7">
        <f>C3</f>
        <v>10150</v>
      </c>
      <c r="G3" s="7">
        <f>C3</f>
        <v>10150</v>
      </c>
      <c r="H3" s="7">
        <f>C3</f>
        <v>10150</v>
      </c>
      <c r="I3" s="7">
        <f>C3</f>
        <v>10150</v>
      </c>
      <c r="J3" s="7">
        <f>C3</f>
        <v>10150</v>
      </c>
      <c r="K3" s="7">
        <f>C3</f>
        <v>10150</v>
      </c>
      <c r="L3" s="7">
        <f>C3</f>
        <v>10150</v>
      </c>
      <c r="M3" s="7">
        <f>C3</f>
        <v>10150</v>
      </c>
      <c r="N3" s="7">
        <f>C3</f>
        <v>10150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IF('[2]Southeast'!FE$73=0,"",'[2]Southeast'!FE$73)</f>
        <v>1144.98</v>
      </c>
      <c r="D6" s="11">
        <f>IF('[2]Southeast'!FF$73=0,"",'[2]Southeast'!FF$73)</f>
        <v>1221.54</v>
      </c>
      <c r="E6" s="11">
        <f>IF('[2]Southeast'!FG$73=0,"",'[2]Southeast'!FG$73)</f>
        <v>969.41</v>
      </c>
      <c r="F6" s="11">
        <f>IF('[2]Southeast'!FH$73=0,"",'[2]Southeast'!FH$73)</f>
        <v>1032.69</v>
      </c>
      <c r="G6" s="11">
        <f>IF('[2]Southeast'!FI$73=0,"",'[2]Southeast'!FI$73)</f>
        <v>1099.37</v>
      </c>
      <c r="H6" s="11">
        <f>IF('[2]Southeast'!FJ$73=0,"",'[2]Southeast'!FJ$73)</f>
        <v>856.2</v>
      </c>
      <c r="I6" s="11">
        <f>IF('[2]Southeast'!FK$73=0,"",'[2]Southeast'!FK$73)</f>
        <v>882.47</v>
      </c>
      <c r="J6" s="11">
        <f>IF('[2]Southeast'!FL$73=0,"",'[2]Southeast'!FL$73)</f>
        <v>692.24</v>
      </c>
      <c r="K6" s="11">
        <f>IF('[2]Southeast'!FM$73=0,"",'[2]Southeast'!FM$73)</f>
        <v>859.36</v>
      </c>
      <c r="L6" s="11">
        <f>IF('[2]Southeast'!FN$73=0,"",'[2]Southeast'!FN$73)</f>
        <v>975</v>
      </c>
      <c r="M6" s="11">
        <f>IF('[2]Southeast'!FO$73=0,"",'[2]Southeast'!FO$73)</f>
        <v>1031.33</v>
      </c>
      <c r="N6" s="11">
        <f>IF('[2]Southeast'!FP$73=0,"",'[2]Southeast'!FP$73)</f>
        <v>1012.28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IF('[2]Southeast'!FQ$73=0,"",'[2]Southeast'!FQ$73)</f>
        <v>1238.14</v>
      </c>
      <c r="D7" s="11">
        <f>IF('[2]Southeast'!FR$73=0,"",'[2]Southeast'!FR$73)</f>
        <v>1179.16</v>
      </c>
      <c r="E7" s="11">
        <f>IF('[2]Southeast'!FS$73=0,"",'[2]Southeast'!FS$73)</f>
        <v>1014.9</v>
      </c>
      <c r="F7" s="11">
        <f>IF('[2]Southeast'!FT$73=0,"",'[2]Southeast'!FT$73)</f>
        <v>1022.72</v>
      </c>
      <c r="G7" s="11">
        <f>IF('[2]Southeast'!FU$73=0,"",'[2]Southeast'!FU$73)</f>
        <v>860.3</v>
      </c>
      <c r="H7" s="11">
        <f>IF('[2]Southeast'!FV$73=0,"",'[2]Southeast'!FV$73)</f>
        <v>869.88</v>
      </c>
      <c r="I7" s="11">
        <f>IF('[2]Southeast'!FW$73=0,"",'[2]Southeast'!FW$73)</f>
        <v>834.76</v>
      </c>
      <c r="J7" s="11">
        <f>IF('[2]Southeast'!FX$73=0,"",'[2]Southeast'!FX$73)</f>
        <v>686.45</v>
      </c>
      <c r="K7" s="11">
        <f>IF('[2]Southeast'!FY$73=0,"",'[2]Southeast'!FY$73)</f>
        <v>814.66</v>
      </c>
      <c r="L7" s="11">
        <f>IF('[2]Southeast'!FZ$73=0,"",'[2]Southeast'!FZ$73)</f>
        <v>987.76</v>
      </c>
      <c r="M7" s="11">
        <f>IF('[2]Southeast'!GA$73=0,"",'[2]Southeast'!GA$73)</f>
        <v>996.88</v>
      </c>
      <c r="N7" s="11">
        <f>IF('[2]Southeast'!GB$73=0,"",'[2]Southeast'!GB$73)</f>
        <v>1007.01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IF('[2]Southeast'!GC$73=0,"",'[2]Southeast'!GC$73)</f>
        <v>1225.99</v>
      </c>
      <c r="D8" s="11">
        <f>IF('[2]Southeast'!GD$73=0,"",'[2]Southeast'!GD$73)</f>
        <v>1116.07</v>
      </c>
      <c r="E8" s="11">
        <f>IF('[2]Southeast'!GE$73=0,"",'[2]Southeast'!GE$73)</f>
        <v>1025.23</v>
      </c>
      <c r="F8" s="11">
        <f>IF('[2]Southeast'!GF$73=0,"",'[2]Southeast'!GF$73)</f>
        <v>975.84</v>
      </c>
      <c r="G8" s="11">
        <f>IF('[2]Southeast'!GG$73=0,"",'[2]Southeast'!GG$73)</f>
        <v>884.05</v>
      </c>
      <c r="H8" s="11">
        <f>IF('[2]Southeast'!GH$73=0,"",'[2]Southeast'!GH$73)</f>
        <v>969.44</v>
      </c>
      <c r="I8" s="11">
        <f>IF('[2]Southeast'!GI$73=0,"",'[2]Southeast'!GI$73)</f>
        <v>821.48</v>
      </c>
      <c r="J8" s="11">
        <f>IF('[2]Southeast'!GJ$73=0,"",'[2]Southeast'!GJ$73)</f>
        <v>681.86</v>
      </c>
      <c r="K8" s="11">
        <f>IF('[2]Southeast'!GK$73=0,"",'[2]Southeast'!GK$73)</f>
        <v>890.03</v>
      </c>
      <c r="L8" s="11">
        <f>IF('[2]Southeast'!GL$73=0,"",'[2]Southeast'!GL$73)</f>
        <v>1050.46</v>
      </c>
      <c r="M8" s="11">
        <f>IF('[2]Southeast'!GM$73=0,"",'[2]Southeast'!GM$73)</f>
        <v>1107.44</v>
      </c>
      <c r="N8" s="11">
        <f>IF('[2]Southeast'!GN$73=0,"",'[2]Southeast'!GN$73)</f>
        <v>1157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1203.0366666666666</v>
      </c>
      <c r="D9" s="23">
        <f aca="true" t="shared" si="0" ref="D9:N9">AVERAGE(D6:D8)</f>
        <v>1172.2566666666664</v>
      </c>
      <c r="E9" s="23">
        <f t="shared" si="0"/>
        <v>1003.18</v>
      </c>
      <c r="F9" s="23">
        <f t="shared" si="0"/>
        <v>1010.4166666666666</v>
      </c>
      <c r="G9" s="23">
        <f t="shared" si="0"/>
        <v>947.9066666666666</v>
      </c>
      <c r="H9" s="23">
        <f t="shared" si="0"/>
        <v>898.5066666666667</v>
      </c>
      <c r="I9" s="23">
        <f t="shared" si="0"/>
        <v>846.2366666666667</v>
      </c>
      <c r="J9" s="23">
        <f t="shared" si="0"/>
        <v>686.85</v>
      </c>
      <c r="K9" s="23">
        <f t="shared" si="0"/>
        <v>854.6833333333334</v>
      </c>
      <c r="L9" s="23">
        <f t="shared" si="0"/>
        <v>1004.4066666666668</v>
      </c>
      <c r="M9" s="23">
        <f t="shared" si="0"/>
        <v>1045.2166666666667</v>
      </c>
      <c r="N9" s="23">
        <f t="shared" si="0"/>
        <v>1058.7633333333333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IF('[2]Southeast'!GO$73=0,"",'[2]Southeast'!GO$73)</f>
        <v>1209.14</v>
      </c>
      <c r="D10" s="25">
        <f>IF('[2]Southeast'!GP$73=0,"",'[2]Southeast'!GP$73)</f>
        <v>1141.93</v>
      </c>
      <c r="E10" s="25">
        <f>IF('[2]Southeast'!GQ$73=0,"",'[2]Southeast'!GQ$73)</f>
        <v>1115.3</v>
      </c>
      <c r="F10" s="25">
        <f>IF('[2]Southeast'!GR$73=0,"",'[2]Southeast'!GR$73)</f>
        <v>1027</v>
      </c>
      <c r="G10" s="25">
        <f>IF('[2]Southeast'!GS$73=0,"",'[2]Southeast'!GS$73)</f>
      </c>
      <c r="H10" s="25">
        <f>IF('[2]Southeast'!GT$73=0,"",'[2]Southeast'!GT$73)</f>
      </c>
      <c r="I10" s="25">
        <f>IF('[2]Southeast'!GU$73=0,"",'[2]Southeast'!GU$73)</f>
      </c>
      <c r="J10" s="25">
        <f>IF('[2]Southeast'!GV$73=0,"",'[2]Southeast'!GV$73)</f>
      </c>
      <c r="K10" s="25">
        <f>IF('[2]Southeast'!GW$73=0,"",'[2]Southeast'!GW$73)</f>
      </c>
      <c r="L10" s="25">
        <f>IF('[2]Southeast'!GX$73=0,"",'[2]Southeast'!GX$73)</f>
      </c>
      <c r="M10" s="25">
        <f>IF('[2]Southeast'!GY$73=0,"",'[2]Southeast'!GY$73)</f>
      </c>
      <c r="N10" s="25">
        <f>IF('[2]Southeast'!GZ$73=0,"",'[2]Southeast'!GZ$73)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6.103333333333467</v>
      </c>
      <c r="D11" s="23">
        <f>IF(D10="","",D10-D9)</f>
        <v>-30.32666666666637</v>
      </c>
      <c r="E11" s="23">
        <f aca="true" t="shared" si="1" ref="E11:N11">IF(E10="","",E10-E9)</f>
        <v>112.12</v>
      </c>
      <c r="F11" s="23">
        <f t="shared" si="1"/>
        <v>16.58333333333337</v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0.00507327291215851</v>
      </c>
      <c r="D12" s="26">
        <f>IF(D10="","",D11/D9)</f>
        <v>-0.025870329876562622</v>
      </c>
      <c r="E12" s="26">
        <f aca="true" t="shared" si="2" ref="E12:N12">IF(E10="","",E11/E9)</f>
        <v>0.11176458860822586</v>
      </c>
      <c r="F12" s="26">
        <f t="shared" si="2"/>
        <v>0.016412371134020658</v>
      </c>
      <c r="G12" s="26">
        <f t="shared" si="2"/>
      </c>
      <c r="H12" s="26">
        <f t="shared" si="2"/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13 Actual</v>
      </c>
      <c r="C16" s="13">
        <f t="shared" si="3"/>
        <v>1144.98</v>
      </c>
      <c r="D16" s="13">
        <f>C16+D6</f>
        <v>2366.52</v>
      </c>
      <c r="E16" s="13">
        <f aca="true" t="shared" si="4" ref="E16:N16">D16+E6</f>
        <v>3335.93</v>
      </c>
      <c r="F16" s="13">
        <f t="shared" si="4"/>
        <v>4368.62</v>
      </c>
      <c r="G16" s="13">
        <f t="shared" si="4"/>
        <v>5467.99</v>
      </c>
      <c r="H16" s="13">
        <f t="shared" si="4"/>
        <v>6324.19</v>
      </c>
      <c r="I16" s="13">
        <f t="shared" si="4"/>
        <v>7206.66</v>
      </c>
      <c r="J16" s="13">
        <f t="shared" si="4"/>
        <v>7898.9</v>
      </c>
      <c r="K16" s="13">
        <f t="shared" si="4"/>
        <v>8758.26</v>
      </c>
      <c r="L16" s="13">
        <f t="shared" si="4"/>
        <v>9733.26</v>
      </c>
      <c r="M16" s="13">
        <f t="shared" si="4"/>
        <v>10764.59</v>
      </c>
      <c r="N16" s="13">
        <f t="shared" si="4"/>
        <v>11776.87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14 Actual</v>
      </c>
      <c r="C17" s="13">
        <f t="shared" si="3"/>
        <v>1238.14</v>
      </c>
      <c r="D17" s="13">
        <f>C17+D7</f>
        <v>2417.3</v>
      </c>
      <c r="E17" s="13">
        <f aca="true" t="shared" si="5" ref="E17:N18">D17+E7</f>
        <v>3432.2000000000003</v>
      </c>
      <c r="F17" s="13">
        <f t="shared" si="5"/>
        <v>4454.92</v>
      </c>
      <c r="G17" s="13">
        <f t="shared" si="5"/>
        <v>5315.22</v>
      </c>
      <c r="H17" s="13">
        <f t="shared" si="5"/>
        <v>6185.1</v>
      </c>
      <c r="I17" s="13">
        <f t="shared" si="5"/>
        <v>7019.860000000001</v>
      </c>
      <c r="J17" s="13">
        <f t="shared" si="5"/>
        <v>7706.31</v>
      </c>
      <c r="K17" s="13">
        <f t="shared" si="5"/>
        <v>8520.970000000001</v>
      </c>
      <c r="L17" s="13">
        <f t="shared" si="5"/>
        <v>9508.730000000001</v>
      </c>
      <c r="M17" s="13">
        <f t="shared" si="5"/>
        <v>10505.61</v>
      </c>
      <c r="N17" s="13">
        <f t="shared" si="5"/>
        <v>11512.62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15 Actual</v>
      </c>
      <c r="C18" s="21">
        <f t="shared" si="3"/>
        <v>1225.99</v>
      </c>
      <c r="D18" s="13">
        <f>C18+D8</f>
        <v>2342.06</v>
      </c>
      <c r="E18" s="21">
        <f t="shared" si="5"/>
        <v>3367.29</v>
      </c>
      <c r="F18" s="21">
        <f t="shared" si="5"/>
        <v>4343.13</v>
      </c>
      <c r="G18" s="21">
        <f t="shared" si="5"/>
        <v>5227.18</v>
      </c>
      <c r="H18" s="21">
        <f t="shared" si="5"/>
        <v>6196.620000000001</v>
      </c>
      <c r="I18" s="21">
        <f t="shared" si="5"/>
        <v>7018.1</v>
      </c>
      <c r="J18" s="21">
        <f t="shared" si="5"/>
        <v>7699.96</v>
      </c>
      <c r="K18" s="21">
        <f t="shared" si="5"/>
        <v>8589.99</v>
      </c>
      <c r="L18" s="21">
        <f t="shared" si="5"/>
        <v>9640.45</v>
      </c>
      <c r="M18" s="21">
        <f t="shared" si="5"/>
        <v>10747.890000000001</v>
      </c>
      <c r="N18" s="21">
        <f t="shared" si="5"/>
        <v>11904.890000000001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13 - 15</v>
      </c>
      <c r="C19" s="23">
        <f>AVERAGE(C16:C18)</f>
        <v>1203.0366666666666</v>
      </c>
      <c r="D19" s="23">
        <f aca="true" t="shared" si="6" ref="D19:N19">AVERAGE(D16:D18)</f>
        <v>2375.293333333333</v>
      </c>
      <c r="E19" s="23">
        <f t="shared" si="6"/>
        <v>3378.4733333333334</v>
      </c>
      <c r="F19" s="23">
        <f t="shared" si="6"/>
        <v>4388.89</v>
      </c>
      <c r="G19" s="23">
        <f t="shared" si="6"/>
        <v>5336.796666666666</v>
      </c>
      <c r="H19" s="23">
        <f t="shared" si="6"/>
        <v>6235.303333333334</v>
      </c>
      <c r="I19" s="23">
        <f t="shared" si="6"/>
        <v>7081.540000000001</v>
      </c>
      <c r="J19" s="23">
        <f t="shared" si="6"/>
        <v>7768.389999999999</v>
      </c>
      <c r="K19" s="23">
        <f t="shared" si="6"/>
        <v>8623.073333333334</v>
      </c>
      <c r="L19" s="23">
        <f t="shared" si="6"/>
        <v>9627.480000000001</v>
      </c>
      <c r="M19" s="23">
        <f t="shared" si="6"/>
        <v>10672.696666666669</v>
      </c>
      <c r="N19" s="23">
        <f t="shared" si="6"/>
        <v>11731.460000000001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16 Actual</v>
      </c>
      <c r="C20" s="25">
        <f>C10</f>
        <v>1209.14</v>
      </c>
      <c r="D20" s="25">
        <f>IF(D10="","",C20+D10)</f>
        <v>2351.07</v>
      </c>
      <c r="E20" s="25">
        <f aca="true" t="shared" si="7" ref="E20:N20">IF(E10="","",D20+E10)</f>
        <v>3466.37</v>
      </c>
      <c r="F20" s="25">
        <f t="shared" si="7"/>
        <v>4493.37</v>
      </c>
      <c r="G20" s="25">
        <f t="shared" si="7"/>
      </c>
      <c r="H20" s="25">
        <f t="shared" si="7"/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6.103333333333467</v>
      </c>
      <c r="D21" s="23">
        <f>IF(D20="","",D20-D19)</f>
        <v>-24.223333333332903</v>
      </c>
      <c r="E21" s="23">
        <f aca="true" t="shared" si="8" ref="E21:N21">IF(E20="","",E20-E19)</f>
        <v>87.89666666666653</v>
      </c>
      <c r="F21" s="23">
        <f t="shared" si="8"/>
        <v>104.47999999999956</v>
      </c>
      <c r="G21" s="23">
        <f t="shared" si="8"/>
      </c>
      <c r="H21" s="23">
        <f t="shared" si="8"/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0.00507327291215851</v>
      </c>
      <c r="D22" s="26">
        <f>IF(D20="","",D21/D19)</f>
        <v>-0.010198038698378126</v>
      </c>
      <c r="E22" s="26">
        <f aca="true" t="shared" si="9" ref="E22:N22">IF(E20="","",E21/E19)</f>
        <v>0.026016682091121984</v>
      </c>
      <c r="F22" s="26">
        <f t="shared" si="9"/>
        <v>0.023805563593528103</v>
      </c>
      <c r="G22" s="26">
        <f t="shared" si="9"/>
      </c>
      <c r="H22" s="26">
        <f t="shared" si="9"/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2011-05-10T16:11:08Z</cp:lastPrinted>
  <dcterms:created xsi:type="dcterms:W3CDTF">2003-12-05T13:40:19Z</dcterms:created>
  <dcterms:modified xsi:type="dcterms:W3CDTF">2015-11-16T13:02:35Z</dcterms:modified>
  <cp:category/>
  <cp:version/>
  <cp:contentType/>
  <cp:contentStatus/>
</cp:coreProperties>
</file>