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<sst xmlns="http://schemas.openxmlformats.org/spreadsheetml/2006/main" count="38" uniqueCount="23">
  <si>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</si>
  <si>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</si>
  <si>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</si>
  <si>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</si>
  <si>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</si>
  <si>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</si>
  <si>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</si>
  <si>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</si>
  <si>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</si>
  <si>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</si>
  <si>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</si>
  <si>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</si>
  <si>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</si>
  <si>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</si>
  <si>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</si>
  <si>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</si>
  <si>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</si>
  <si>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</si>
  <si>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</si>
  <si>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</si>
  <si>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15 - 17</t>
  </si>
  <si>
    <t>FY 18 Actual</t>
  </si>
  <si>
    <t>Salisbury (Salisbury-Sharon)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</si>
</sst>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32" borderId="12" xfId="44" applyNumberFormat="1" applyFont="1" applyFill="1" applyBorder="1" applyAlignment="1">
      <alignment vertical="center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19089045"/>
        <c:axId val="37583678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15 - 17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19089045"/>
        <c:axId val="37583678"/>
      </c:lineChart>
      <c:catAx>
        <c:axId val="190890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3678"/>
        <c:crosses val="autoZero"/>
        <c:auto val="1"/>
        <c:lblOffset val="100"/>
        <c:tickLblSkip val="1"/>
        <c:noMultiLvlLbl val="0"/>
      </c:catAx>
      <c:valAx>
        <c:axId val="37583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9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2708783"/>
        <c:axId val="24379048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15 - 17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8783"/>
        <c:axId val="24379048"/>
      </c:lineChart>
      <c:catAx>
        <c:axId val="27087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9048"/>
        <c:crosses val="autoZero"/>
        <c:auto val="1"/>
        <c:lblOffset val="100"/>
        <c:tickLblSkip val="1"/>
        <c:noMultiLvlLbl val="0"/>
      </c:catAx>
      <c:valAx>
        <c:axId val="24379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2"/>
      <c r="C2" s="32"/>
      <c r="D2" s="32"/>
      <c r="E2" s="32"/>
      <c r="F2" s="32"/>
      <c r="G2" s="32"/>
      <c r="H2" s="32"/>
      <c r="I2" s="32"/>
      <c r="J2" s="32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3"/>
      <c r="C3" s="33"/>
      <c r="D3" s="33"/>
      <c r="E3" s="33"/>
      <c r="F3" s="33"/>
      <c r="G3" s="33"/>
      <c r="H3" s="33"/>
      <c r="I3" s="33"/>
      <c r="J3" s="33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1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8">
        <v>99.78</v>
      </c>
      <c r="D9" s="28">
        <v>98.14</v>
      </c>
      <c r="E9" s="28">
        <v>91.71</v>
      </c>
      <c r="F9" s="28">
        <v>91.38</v>
      </c>
      <c r="G9" s="28">
        <v>89.44</v>
      </c>
      <c r="H9" s="28">
        <v>99.44</v>
      </c>
      <c r="I9" s="28">
        <v>88.37</v>
      </c>
      <c r="J9" s="28">
        <v>68.1</v>
      </c>
      <c r="K9" s="28">
        <v>82.87</v>
      </c>
      <c r="L9" s="28">
        <v>79.67</v>
      </c>
      <c r="M9" s="28">
        <v>89.82</v>
      </c>
      <c r="N9" s="28">
        <v>100.47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9">
        <v>112.72</v>
      </c>
      <c r="D10" s="29">
        <v>84.1</v>
      </c>
      <c r="E10" s="29">
        <v>92.61</v>
      </c>
      <c r="F10" s="29">
        <v>94.25</v>
      </c>
      <c r="G10" s="29">
        <v>82.08</v>
      </c>
      <c r="H10" s="29">
        <v>92.68</v>
      </c>
      <c r="I10" s="29">
        <v>83.32</v>
      </c>
      <c r="J10" s="29">
        <v>77.75</v>
      </c>
      <c r="K10" s="29">
        <v>65.94</v>
      </c>
      <c r="L10" s="29">
        <v>87.41</v>
      </c>
      <c r="M10" s="29">
        <v>92.72</v>
      </c>
      <c r="N10" s="29">
        <v>87.54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29">
        <v>97.84</v>
      </c>
      <c r="D11" s="29">
        <v>107.74</v>
      </c>
      <c r="E11" s="29">
        <v>96.28</v>
      </c>
      <c r="F11" s="29">
        <v>90.23</v>
      </c>
      <c r="G11" s="29">
        <v>83.87</v>
      </c>
      <c r="H11" s="29">
        <v>88.03</v>
      </c>
      <c r="I11" s="29">
        <v>91.78</v>
      </c>
      <c r="J11" s="29">
        <v>74.6</v>
      </c>
      <c r="K11" s="29">
        <v>81.34</v>
      </c>
      <c r="L11" s="29">
        <v>84.86</v>
      </c>
      <c r="M11" s="29">
        <v>100.06</v>
      </c>
      <c r="N11" s="29">
        <v>95.17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103.44666666666667</v>
      </c>
      <c r="D12" s="20">
        <f aca="true" t="shared" si="0" ref="D12:N12">AVERAGE(D8:D11)</f>
        <v>96.66000000000001</v>
      </c>
      <c r="E12" s="20">
        <f t="shared" si="0"/>
        <v>93.53333333333335</v>
      </c>
      <c r="F12" s="20">
        <f t="shared" si="0"/>
        <v>91.95333333333333</v>
      </c>
      <c r="G12" s="20">
        <f t="shared" si="0"/>
        <v>85.13</v>
      </c>
      <c r="H12" s="20">
        <f t="shared" si="0"/>
        <v>93.38333333333333</v>
      </c>
      <c r="I12" s="20">
        <f t="shared" si="0"/>
        <v>87.82333333333334</v>
      </c>
      <c r="J12" s="20">
        <f t="shared" si="0"/>
        <v>73.48333333333333</v>
      </c>
      <c r="K12" s="20">
        <f t="shared" si="0"/>
        <v>76.71666666666667</v>
      </c>
      <c r="L12" s="20">
        <f t="shared" si="0"/>
        <v>83.98</v>
      </c>
      <c r="M12" s="20">
        <f t="shared" si="0"/>
        <v>94.2</v>
      </c>
      <c r="N12" s="20">
        <f t="shared" si="0"/>
        <v>94.39333333333333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7">
        <v>103.02</v>
      </c>
      <c r="D13" s="27">
        <v>89.3</v>
      </c>
      <c r="E13" s="27">
        <v>102.31</v>
      </c>
      <c r="F13" s="27">
        <v>94.32</v>
      </c>
      <c r="G13" s="27">
        <v>79.45</v>
      </c>
      <c r="H13" s="27">
        <v>91</v>
      </c>
      <c r="I13" s="27">
        <v>89.8</v>
      </c>
      <c r="J13" s="27">
        <v>71.96</v>
      </c>
      <c r="K13" s="27"/>
      <c r="L13" s="27"/>
      <c r="M13" s="27"/>
      <c r="N13" s="27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-0.4266666666666765</v>
      </c>
      <c r="D14" s="20">
        <f>IF(D13="","",D13-D12)</f>
        <v>-7.360000000000014</v>
      </c>
      <c r="E14" s="20">
        <f aca="true" t="shared" si="1" ref="E14:N14">IF(E13="","",E13-E12)</f>
        <v>8.776666666666657</v>
      </c>
      <c r="F14" s="20">
        <f t="shared" si="1"/>
        <v>2.36666666666666</v>
      </c>
      <c r="G14" s="20">
        <f t="shared" si="1"/>
        <v>-5.679999999999993</v>
      </c>
      <c r="H14" s="20">
        <f t="shared" si="1"/>
        <v>-2.3833333333333258</v>
      </c>
      <c r="I14" s="20">
        <f t="shared" si="1"/>
        <v>1.9766666666666595</v>
      </c>
      <c r="J14" s="20">
        <f t="shared" si="1"/>
        <v>-1.5233333333333405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-0.00412450860346726</v>
      </c>
      <c r="D15" s="23">
        <f>IF(D13="","",D14/D12)</f>
        <v>-0.07614318228843382</v>
      </c>
      <c r="E15" s="23">
        <f aca="true" t="shared" si="2" ref="E15:N15">IF(E13="","",E14/E12)</f>
        <v>0.09383464005702055</v>
      </c>
      <c r="F15" s="23">
        <f t="shared" si="2"/>
        <v>0.025737693032697673</v>
      </c>
      <c r="G15" s="23">
        <f t="shared" si="2"/>
        <v>-0.06672148478797126</v>
      </c>
      <c r="H15" s="23">
        <f t="shared" si="2"/>
        <v>-0.02552204176334099</v>
      </c>
      <c r="I15" s="23">
        <f t="shared" si="2"/>
        <v>0.022507306334686977</v>
      </c>
      <c r="J15" s="23">
        <f t="shared" si="2"/>
        <v>-0.020730324336584355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8">
        <f t="shared" si="3"/>
        <v>99.78</v>
      </c>
      <c r="D20" s="10">
        <f aca="true" t="shared" si="4" ref="D20:N20">C20+D9</f>
        <v>197.92000000000002</v>
      </c>
      <c r="E20" s="18">
        <f t="shared" si="4"/>
        <v>289.63</v>
      </c>
      <c r="F20" s="18">
        <f t="shared" si="4"/>
        <v>381.01</v>
      </c>
      <c r="G20" s="18">
        <f t="shared" si="4"/>
        <v>470.45</v>
      </c>
      <c r="H20" s="18">
        <f t="shared" si="4"/>
        <v>569.89</v>
      </c>
      <c r="I20" s="18">
        <f t="shared" si="4"/>
        <v>658.26</v>
      </c>
      <c r="J20" s="18">
        <f t="shared" si="4"/>
        <v>726.36</v>
      </c>
      <c r="K20" s="18">
        <f t="shared" si="4"/>
        <v>809.23</v>
      </c>
      <c r="L20" s="18">
        <f t="shared" si="4"/>
        <v>888.9</v>
      </c>
      <c r="M20" s="18">
        <f t="shared" si="4"/>
        <v>978.72</v>
      </c>
      <c r="N20" s="18">
        <f t="shared" si="4"/>
        <v>1079.19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112.72</v>
      </c>
      <c r="D21" s="10">
        <f>C21+D10</f>
        <v>196.82</v>
      </c>
      <c r="E21" s="18">
        <f aca="true" t="shared" si="5" ref="E21:N21">D21+E10</f>
        <v>289.43</v>
      </c>
      <c r="F21" s="18">
        <f t="shared" si="5"/>
        <v>383.68</v>
      </c>
      <c r="G21" s="18">
        <f t="shared" si="5"/>
        <v>465.76</v>
      </c>
      <c r="H21" s="18">
        <f t="shared" si="5"/>
        <v>558.44</v>
      </c>
      <c r="I21" s="18">
        <f t="shared" si="5"/>
        <v>641.76</v>
      </c>
      <c r="J21" s="18">
        <f t="shared" si="5"/>
        <v>719.51</v>
      </c>
      <c r="K21" s="18">
        <f t="shared" si="5"/>
        <v>785.45</v>
      </c>
      <c r="L21" s="18">
        <f t="shared" si="5"/>
        <v>872.86</v>
      </c>
      <c r="M21" s="18">
        <f t="shared" si="5"/>
        <v>965.58</v>
      </c>
      <c r="N21" s="18">
        <f t="shared" si="5"/>
        <v>1053.1200000000001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97.84</v>
      </c>
      <c r="D22" s="18">
        <f aca="true" t="shared" si="6" ref="D22:N22">IF(D11="","",C22+D11)</f>
        <v>205.57999999999998</v>
      </c>
      <c r="E22" s="18">
        <f t="shared" si="6"/>
        <v>301.86</v>
      </c>
      <c r="F22" s="18">
        <f t="shared" si="6"/>
        <v>392.09000000000003</v>
      </c>
      <c r="G22" s="18">
        <f t="shared" si="6"/>
        <v>475.96000000000004</v>
      </c>
      <c r="H22" s="18">
        <f t="shared" si="6"/>
        <v>563.99</v>
      </c>
      <c r="I22" s="18">
        <f t="shared" si="6"/>
        <v>655.77</v>
      </c>
      <c r="J22" s="18">
        <f t="shared" si="6"/>
        <v>730.37</v>
      </c>
      <c r="K22" s="18">
        <f t="shared" si="6"/>
        <v>811.71</v>
      </c>
      <c r="L22" s="18">
        <f t="shared" si="6"/>
        <v>896.57</v>
      </c>
      <c r="M22" s="18">
        <f t="shared" si="6"/>
        <v>996.6300000000001</v>
      </c>
      <c r="N22" s="18">
        <f t="shared" si="6"/>
        <v>1091.8000000000002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15 - 17</v>
      </c>
      <c r="C23" s="20">
        <f>AVERAGE(C19:C22)</f>
        <v>103.44666666666667</v>
      </c>
      <c r="D23" s="20">
        <f aca="true" t="shared" si="7" ref="D23:N23">AVERAGE(D19:D22)</f>
        <v>200.10666666666665</v>
      </c>
      <c r="E23" s="20">
        <f t="shared" si="7"/>
        <v>293.64</v>
      </c>
      <c r="F23" s="20">
        <f t="shared" si="7"/>
        <v>385.5933333333334</v>
      </c>
      <c r="G23" s="20">
        <f t="shared" si="7"/>
        <v>470.72333333333336</v>
      </c>
      <c r="H23" s="20">
        <f t="shared" si="7"/>
        <v>564.1066666666667</v>
      </c>
      <c r="I23" s="20">
        <f t="shared" si="7"/>
        <v>651.93</v>
      </c>
      <c r="J23" s="20">
        <f t="shared" si="7"/>
        <v>725.4133333333333</v>
      </c>
      <c r="K23" s="20">
        <f t="shared" si="7"/>
        <v>802.1300000000001</v>
      </c>
      <c r="L23" s="20">
        <f t="shared" si="7"/>
        <v>886.11</v>
      </c>
      <c r="M23" s="20">
        <f t="shared" si="7"/>
        <v>980.3100000000001</v>
      </c>
      <c r="N23" s="20">
        <f t="shared" si="7"/>
        <v>1074.7033333333336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103.02</v>
      </c>
      <c r="D24" s="22">
        <f>IF(D13="","",C24+D13)</f>
        <v>192.32</v>
      </c>
      <c r="E24" s="22">
        <f aca="true" t="shared" si="8" ref="E24:N24">IF(E13="","",D24+E13)</f>
        <v>294.63</v>
      </c>
      <c r="F24" s="22">
        <f t="shared" si="8"/>
        <v>388.95</v>
      </c>
      <c r="G24" s="22">
        <f t="shared" si="8"/>
        <v>468.4</v>
      </c>
      <c r="H24" s="22">
        <f t="shared" si="8"/>
        <v>559.4</v>
      </c>
      <c r="I24" s="22">
        <f t="shared" si="8"/>
        <v>649.1999999999999</v>
      </c>
      <c r="J24" s="22">
        <f t="shared" si="8"/>
        <v>721.16</v>
      </c>
      <c r="K24" s="22">
        <f t="shared" si="8"/>
      </c>
      <c r="L24" s="22">
        <f t="shared" si="8"/>
      </c>
      <c r="M24" s="22">
        <f t="shared" si="8"/>
      </c>
      <c r="N24" s="22">
        <f t="shared" si="8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-0.4266666666666765</v>
      </c>
      <c r="D25" s="20">
        <f>IF(D24="","",D24-D23)</f>
        <v>-7.786666666666662</v>
      </c>
      <c r="E25" s="20">
        <f aca="true" t="shared" si="9" ref="E25:N25">IF(E24="","",E24-E23)</f>
        <v>0.9900000000000091</v>
      </c>
      <c r="F25" s="20">
        <f t="shared" si="9"/>
        <v>3.3566666666665697</v>
      </c>
      <c r="G25" s="20">
        <f t="shared" si="9"/>
        <v>-2.3233333333333803</v>
      </c>
      <c r="H25" s="20">
        <f t="shared" si="9"/>
        <v>-4.706666666666706</v>
      </c>
      <c r="I25" s="20">
        <f t="shared" si="9"/>
        <v>-2.730000000000018</v>
      </c>
      <c r="J25" s="20">
        <f t="shared" si="9"/>
        <v>-4.25333333333333</v>
      </c>
      <c r="K25" s="20">
        <f t="shared" si="9"/>
      </c>
      <c r="L25" s="20">
        <f t="shared" si="9"/>
      </c>
      <c r="M25" s="20">
        <f t="shared" si="9"/>
      </c>
      <c r="N25" s="20">
        <f t="shared" si="9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-0.00412450860346726</v>
      </c>
      <c r="D26" s="23">
        <f>IF(D24="","",D25/D23)</f>
        <v>-0.03891257995735605</v>
      </c>
      <c r="E26" s="23">
        <f aca="true" t="shared" si="10" ref="E26:N26">IF(E24="","",E25/E23)</f>
        <v>0.003371475275848008</v>
      </c>
      <c r="F26" s="23">
        <f t="shared" si="10"/>
        <v>0.00870519891422717</v>
      </c>
      <c r="G26" s="23">
        <f t="shared" si="10"/>
        <v>-0.0049356663857751835</v>
      </c>
      <c r="H26" s="23">
        <f t="shared" si="10"/>
        <v>-0.00834357568308601</v>
      </c>
      <c r="I26" s="23">
        <f t="shared" si="10"/>
        <v>-0.004187566149740031</v>
      </c>
      <c r="J26" s="23">
        <f t="shared" si="10"/>
        <v>-0.005863323898099471</v>
      </c>
      <c r="K26" s="23">
        <f t="shared" si="10"/>
      </c>
      <c r="L26" s="23">
        <f t="shared" si="10"/>
      </c>
      <c r="M26" s="23">
        <f t="shared" si="10"/>
      </c>
      <c r="N26" s="23">
        <f t="shared" si="10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2018-03-12T18:58:59Z</dcterms:modified>
  <cp:category/>
  <cp:version/>
  <cp:contentType/>
  <cp:contentStatus/>
</cp:coreProperties>
</file>