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<sst xmlns="http://schemas.openxmlformats.org/spreadsheetml/2006/main" count="38" uniqueCount="23">
  <si>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</si>
  <si>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</si>
  <si>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</si>
  <si>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</si>
  <si>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</si>
  <si>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</si>
  <si>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</si>
  <si>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</si>
  <si>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</si>
  <si>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</si>
  <si>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</si>
  <si>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</si>
  <si>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</si>
  <si>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</si>
  <si>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</si>
  <si>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</si>
  <si>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</si>
  <si>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</si>
  <si>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</si>
  <si>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</si>
  <si>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</si>
  <si>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FY 18 Actual</t>
  </si>
  <si>
    <t>Roxbury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</si>
</sst>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50364237"/>
        <c:axId val="50624950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52971367"/>
        <c:axId val="6980256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69.93</v>
      </c>
      <c r="D8" s="27">
        <v>71.62</v>
      </c>
      <c r="E8" s="27">
        <v>65.02</v>
      </c>
      <c r="F8" s="27">
        <v>65.3</v>
      </c>
      <c r="G8" s="27">
        <v>55.84</v>
      </c>
      <c r="H8" s="27">
        <v>63.07</v>
      </c>
      <c r="I8" s="27">
        <v>60.67</v>
      </c>
      <c r="J8" s="27">
        <v>49.71</v>
      </c>
      <c r="K8" s="27">
        <v>54.63</v>
      </c>
      <c r="L8" s="27">
        <v>52.58</v>
      </c>
      <c r="M8" s="27">
        <v>64.95</v>
      </c>
      <c r="N8" s="27">
        <v>66.84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68.9</v>
      </c>
      <c r="D9" s="27">
        <v>60.96</v>
      </c>
      <c r="E9" s="27">
        <v>61.72</v>
      </c>
      <c r="F9" s="27">
        <v>58.69</v>
      </c>
      <c r="G9" s="27">
        <v>55.24</v>
      </c>
      <c r="H9" s="27">
        <v>65.96</v>
      </c>
      <c r="I9" s="27">
        <v>55.74</v>
      </c>
      <c r="J9" s="27">
        <v>48.66</v>
      </c>
      <c r="K9" s="27">
        <v>53.75</v>
      </c>
      <c r="L9" s="27">
        <v>62.29</v>
      </c>
      <c r="M9" s="27">
        <v>54.25</v>
      </c>
      <c r="N9" s="27">
        <v>63.76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65.61</v>
      </c>
      <c r="D10" s="28">
        <v>64.19</v>
      </c>
      <c r="E10" s="28">
        <v>56.82</v>
      </c>
      <c r="F10" s="28">
        <v>59.47</v>
      </c>
      <c r="G10" s="28">
        <v>60.67</v>
      </c>
      <c r="H10" s="28">
        <v>68.12</v>
      </c>
      <c r="I10" s="28">
        <v>52.65</v>
      </c>
      <c r="J10" s="28">
        <v>51.09</v>
      </c>
      <c r="K10" s="28">
        <v>55.82</v>
      </c>
      <c r="L10" s="28">
        <v>49.2</v>
      </c>
      <c r="M10" s="28">
        <v>57.03</v>
      </c>
      <c r="N10" s="28">
        <v>63.14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57.32</v>
      </c>
      <c r="D11" s="18">
        <v>63.45</v>
      </c>
      <c r="E11" s="18">
        <v>60.95</v>
      </c>
      <c r="F11" s="18">
        <v>56.27</v>
      </c>
      <c r="G11" s="18">
        <v>54.68</v>
      </c>
      <c r="H11" s="18">
        <v>64.68</v>
      </c>
      <c r="I11" s="18">
        <v>57.5</v>
      </c>
      <c r="J11" s="18">
        <v>47.57</v>
      </c>
      <c r="K11" s="18">
        <v>51.57</v>
      </c>
      <c r="L11" s="18">
        <v>52.97</v>
      </c>
      <c r="M11" s="18">
        <v>60.53</v>
      </c>
      <c r="N11" s="18">
        <v>63.08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65.44</v>
      </c>
      <c r="D12" s="20">
        <f aca="true" t="shared" si="0" ref="D12:N12">AVERAGE(D8:D11)</f>
        <v>65.055</v>
      </c>
      <c r="E12" s="20">
        <f t="shared" si="0"/>
        <v>61.1275</v>
      </c>
      <c r="F12" s="20">
        <f t="shared" si="0"/>
        <v>59.9325</v>
      </c>
      <c r="G12" s="20">
        <f t="shared" si="0"/>
        <v>56.6075</v>
      </c>
      <c r="H12" s="20">
        <f t="shared" si="0"/>
        <v>65.45750000000001</v>
      </c>
      <c r="I12" s="20">
        <f t="shared" si="0"/>
        <v>56.64</v>
      </c>
      <c r="J12" s="20">
        <f t="shared" si="0"/>
        <v>49.2575</v>
      </c>
      <c r="K12" s="20">
        <f t="shared" si="0"/>
        <v>53.942499999999995</v>
      </c>
      <c r="L12" s="20">
        <f t="shared" si="0"/>
        <v>54.26</v>
      </c>
      <c r="M12" s="20">
        <f t="shared" si="0"/>
        <v>59.190000000000005</v>
      </c>
      <c r="N12" s="20">
        <f t="shared" si="0"/>
        <v>64.205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64.16</v>
      </c>
      <c r="D13" s="22">
        <v>62.73</v>
      </c>
      <c r="E13" s="22">
        <v>55.04</v>
      </c>
      <c r="F13" s="22">
        <v>59.72</v>
      </c>
      <c r="G13" s="22">
        <v>64.8</v>
      </c>
      <c r="H13" s="22">
        <v>52.48</v>
      </c>
      <c r="I13" s="22">
        <v>58.67</v>
      </c>
      <c r="J13" s="22">
        <v>47.49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-1.2800000000000011</v>
      </c>
      <c r="D14" s="20">
        <f>IF(D13="","",D13-D12)</f>
        <v>-2.32500000000001</v>
      </c>
      <c r="E14" s="20">
        <f aca="true" t="shared" si="1" ref="E14:N14">IF(E13="","",E13-E12)</f>
        <v>-6.087499999999999</v>
      </c>
      <c r="F14" s="20">
        <f t="shared" si="1"/>
        <v>-0.21249999999999858</v>
      </c>
      <c r="G14" s="20">
        <f t="shared" si="1"/>
        <v>8.192499999999995</v>
      </c>
      <c r="H14" s="20">
        <f t="shared" si="1"/>
        <v>-12.977500000000013</v>
      </c>
      <c r="I14" s="20">
        <f t="shared" si="1"/>
        <v>2.030000000000001</v>
      </c>
      <c r="J14" s="20">
        <f t="shared" si="1"/>
        <v>-1.7674999999999983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-0.019559902200489015</v>
      </c>
      <c r="D15" s="23">
        <f>IF(D13="","",D14/D12)</f>
        <v>-0.035738990085312575</v>
      </c>
      <c r="E15" s="23">
        <f aca="true" t="shared" si="2" ref="E15:N15">IF(E13="","",E14/E12)</f>
        <v>-0.09958692895996071</v>
      </c>
      <c r="F15" s="23">
        <f t="shared" si="2"/>
        <v>-0.003545655529136922</v>
      </c>
      <c r="G15" s="23">
        <f t="shared" si="2"/>
        <v>0.1447246389612683</v>
      </c>
      <c r="H15" s="23">
        <f t="shared" si="2"/>
        <v>-0.19825841194668314</v>
      </c>
      <c r="I15" s="23">
        <f t="shared" si="2"/>
        <v>0.03584039548022601</v>
      </c>
      <c r="J15" s="23">
        <f t="shared" si="2"/>
        <v>-0.03588286047809975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69.93</v>
      </c>
      <c r="D19" s="10">
        <f>C19+D8</f>
        <v>141.55</v>
      </c>
      <c r="E19" s="10">
        <f aca="true" t="shared" si="4" ref="E19:N19">D19+E8</f>
        <v>206.57</v>
      </c>
      <c r="F19" s="10">
        <f t="shared" si="4"/>
        <v>271.87</v>
      </c>
      <c r="G19" s="10">
        <f t="shared" si="4"/>
        <v>327.71000000000004</v>
      </c>
      <c r="H19" s="10">
        <f t="shared" si="4"/>
        <v>390.78000000000003</v>
      </c>
      <c r="I19" s="10">
        <f t="shared" si="4"/>
        <v>451.45000000000005</v>
      </c>
      <c r="J19" s="10">
        <f t="shared" si="4"/>
        <v>501.16</v>
      </c>
      <c r="K19" s="10">
        <f t="shared" si="4"/>
        <v>555.7900000000001</v>
      </c>
      <c r="L19" s="10">
        <f t="shared" si="4"/>
        <v>608.3700000000001</v>
      </c>
      <c r="M19" s="10">
        <f t="shared" si="4"/>
        <v>673.3200000000002</v>
      </c>
      <c r="N19" s="10">
        <f t="shared" si="4"/>
        <v>740.1600000000002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68.9</v>
      </c>
      <c r="D20" s="10">
        <f>C20+D9</f>
        <v>129.86</v>
      </c>
      <c r="E20" s="10">
        <f aca="true" t="shared" si="5" ref="E20:N20">D20+E9</f>
        <v>191.58</v>
      </c>
      <c r="F20" s="10">
        <f t="shared" si="5"/>
        <v>250.27</v>
      </c>
      <c r="G20" s="10">
        <f t="shared" si="5"/>
        <v>305.51</v>
      </c>
      <c r="H20" s="10">
        <f t="shared" si="5"/>
        <v>371.46999999999997</v>
      </c>
      <c r="I20" s="10">
        <f t="shared" si="5"/>
        <v>427.21</v>
      </c>
      <c r="J20" s="10">
        <f t="shared" si="5"/>
        <v>475.87</v>
      </c>
      <c r="K20" s="10">
        <f t="shared" si="5"/>
        <v>529.62</v>
      </c>
      <c r="L20" s="10">
        <f t="shared" si="5"/>
        <v>591.91</v>
      </c>
      <c r="M20" s="10">
        <f t="shared" si="5"/>
        <v>646.16</v>
      </c>
      <c r="N20" s="10">
        <f t="shared" si="5"/>
        <v>709.92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65.61</v>
      </c>
      <c r="D21" s="10">
        <f>C21+D10</f>
        <v>129.8</v>
      </c>
      <c r="E21" s="18">
        <f aca="true" t="shared" si="6" ref="E21:N21">D21+E10</f>
        <v>186.62</v>
      </c>
      <c r="F21" s="18">
        <f t="shared" si="6"/>
        <v>246.09</v>
      </c>
      <c r="G21" s="18">
        <f t="shared" si="6"/>
        <v>306.76</v>
      </c>
      <c r="H21" s="18">
        <f t="shared" si="6"/>
        <v>374.88</v>
      </c>
      <c r="I21" s="18">
        <f t="shared" si="6"/>
        <v>427.53</v>
      </c>
      <c r="J21" s="18">
        <f t="shared" si="6"/>
        <v>478.62</v>
      </c>
      <c r="K21" s="18">
        <f t="shared" si="6"/>
        <v>534.44</v>
      </c>
      <c r="L21" s="18">
        <f t="shared" si="6"/>
        <v>583.6400000000001</v>
      </c>
      <c r="M21" s="18">
        <f t="shared" si="6"/>
        <v>640.6700000000001</v>
      </c>
      <c r="N21" s="18">
        <f t="shared" si="6"/>
        <v>703.8100000000001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57.32</v>
      </c>
      <c r="D22" s="18">
        <f aca="true" t="shared" si="7" ref="D22:N22">IF(D11="","",C22+D11)</f>
        <v>120.77000000000001</v>
      </c>
      <c r="E22" s="18">
        <f t="shared" si="7"/>
        <v>181.72000000000003</v>
      </c>
      <c r="F22" s="18">
        <f t="shared" si="7"/>
        <v>237.99000000000004</v>
      </c>
      <c r="G22" s="18">
        <f t="shared" si="7"/>
        <v>292.67</v>
      </c>
      <c r="H22" s="18">
        <f t="shared" si="7"/>
        <v>357.35</v>
      </c>
      <c r="I22" s="18">
        <f t="shared" si="7"/>
        <v>414.85</v>
      </c>
      <c r="J22" s="18">
        <f t="shared" si="7"/>
        <v>462.42</v>
      </c>
      <c r="K22" s="18">
        <f t="shared" si="7"/>
        <v>513.99</v>
      </c>
      <c r="L22" s="18">
        <f t="shared" si="7"/>
        <v>566.96</v>
      </c>
      <c r="M22" s="18">
        <f t="shared" si="7"/>
        <v>627.49</v>
      </c>
      <c r="N22" s="18">
        <f t="shared" si="7"/>
        <v>690.57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65.44</v>
      </c>
      <c r="D23" s="20">
        <f aca="true" t="shared" si="8" ref="D23:N23">AVERAGE(D19:D22)</f>
        <v>130.495</v>
      </c>
      <c r="E23" s="20">
        <f t="shared" si="8"/>
        <v>191.6225</v>
      </c>
      <c r="F23" s="20">
        <f t="shared" si="8"/>
        <v>251.555</v>
      </c>
      <c r="G23" s="20">
        <f t="shared" si="8"/>
        <v>308.1625</v>
      </c>
      <c r="H23" s="20">
        <f t="shared" si="8"/>
        <v>373.62</v>
      </c>
      <c r="I23" s="20">
        <f t="shared" si="8"/>
        <v>430.26</v>
      </c>
      <c r="J23" s="20">
        <f t="shared" si="8"/>
        <v>479.51750000000004</v>
      </c>
      <c r="K23" s="20">
        <f t="shared" si="8"/>
        <v>533.46</v>
      </c>
      <c r="L23" s="20">
        <f t="shared" si="8"/>
        <v>587.72</v>
      </c>
      <c r="M23" s="20">
        <f t="shared" si="8"/>
        <v>646.9100000000001</v>
      </c>
      <c r="N23" s="20">
        <f t="shared" si="8"/>
        <v>711.1150000000001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64.16</v>
      </c>
      <c r="D24" s="22">
        <f>IF(D13="","",C24+D13)</f>
        <v>126.88999999999999</v>
      </c>
      <c r="E24" s="22">
        <f aca="true" t="shared" si="9" ref="E24:N24">IF(E13="","",D24+E13)</f>
        <v>181.92999999999998</v>
      </c>
      <c r="F24" s="22">
        <f t="shared" si="9"/>
        <v>241.64999999999998</v>
      </c>
      <c r="G24" s="22">
        <f t="shared" si="9"/>
        <v>306.45</v>
      </c>
      <c r="H24" s="22">
        <f t="shared" si="9"/>
        <v>358.93</v>
      </c>
      <c r="I24" s="22">
        <f t="shared" si="9"/>
        <v>417.6</v>
      </c>
      <c r="J24" s="22">
        <f t="shared" si="9"/>
        <v>465.09000000000003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-1.2800000000000011</v>
      </c>
      <c r="D25" s="20">
        <f>IF(D24="","",D24-D23)</f>
        <v>-3.605000000000018</v>
      </c>
      <c r="E25" s="20">
        <f aca="true" t="shared" si="10" ref="E25:N25">IF(E24="","",E24-E23)</f>
        <v>-9.692500000000024</v>
      </c>
      <c r="F25" s="20">
        <f t="shared" si="10"/>
        <v>-9.90500000000003</v>
      </c>
      <c r="G25" s="20">
        <f t="shared" si="10"/>
        <v>-1.712500000000034</v>
      </c>
      <c r="H25" s="20">
        <f t="shared" si="10"/>
        <v>-14.689999999999998</v>
      </c>
      <c r="I25" s="20">
        <f t="shared" si="10"/>
        <v>-12.659999999999968</v>
      </c>
      <c r="J25" s="20">
        <f t="shared" si="10"/>
        <v>-14.427500000000009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-0.019559902200489015</v>
      </c>
      <c r="D26" s="23">
        <f>IF(D24="","",D25/D23)</f>
        <v>-0.027625579524119835</v>
      </c>
      <c r="E26" s="23">
        <f aca="true" t="shared" si="11" ref="E26:N26">IF(E24="","",E25/E23)</f>
        <v>-0.0505812208900313</v>
      </c>
      <c r="F26" s="23">
        <f t="shared" si="11"/>
        <v>-0.03937508695911442</v>
      </c>
      <c r="G26" s="23">
        <f t="shared" si="11"/>
        <v>-0.005557133006125125</v>
      </c>
      <c r="H26" s="23">
        <f t="shared" si="11"/>
        <v>-0.039318023660403614</v>
      </c>
      <c r="I26" s="23">
        <f t="shared" si="11"/>
        <v>-0.029424069167480055</v>
      </c>
      <c r="J26" s="23">
        <f t="shared" si="11"/>
        <v>-0.030087535908491364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2018-03-12T18:50:53Z</dcterms:modified>
  <cp:category/>
  <cp:version/>
  <cp:contentType/>
  <cp:contentStatus/>
</cp:coreProperties>
</file>