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<sst xmlns="http://schemas.openxmlformats.org/spreadsheetml/2006/main" count="38" uniqueCount="23">
  <si>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</si>
  <si>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</si>
  <si>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</si>
  <si>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</si>
  <si>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</si>
  <si>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</si>
  <si>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</si>
  <si>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</si>
  <si>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</si>
  <si>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</si>
  <si>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</si>
  <si>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</si>
  <si>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</si>
  <si>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</si>
  <si>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</si>
  <si>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</si>
  <si>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</si>
  <si>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</si>
  <si>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</si>
  <si>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</si>
  <si>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</si>
  <si>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</si>
  <si>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Harwinton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</si>
</sst>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9389128"/>
        <c:axId val="17393289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9389128"/>
        <c:axId val="17393289"/>
      </c:lineChart>
      <c:catAx>
        <c:axId val="938912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9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22321874"/>
        <c:axId val="66679139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21874"/>
        <c:axId val="66679139"/>
      </c:lineChart>
      <c:catAx>
        <c:axId val="2232187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189.97</v>
      </c>
      <c r="D8" s="27">
        <v>182.61</v>
      </c>
      <c r="E8" s="27">
        <v>165.5</v>
      </c>
      <c r="F8" s="27">
        <v>187.01</v>
      </c>
      <c r="G8" s="27">
        <v>167.69</v>
      </c>
      <c r="H8" s="27">
        <v>175.22</v>
      </c>
      <c r="I8" s="27">
        <v>162.5</v>
      </c>
      <c r="J8" s="27">
        <v>130.69</v>
      </c>
      <c r="K8" s="27">
        <v>132.71</v>
      </c>
      <c r="L8" s="27">
        <v>174.73</v>
      </c>
      <c r="M8" s="27">
        <v>186.7</v>
      </c>
      <c r="N8" s="27">
        <v>159.68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186.22</v>
      </c>
      <c r="D9" s="27">
        <v>170.32</v>
      </c>
      <c r="E9" s="27">
        <v>147.1</v>
      </c>
      <c r="F9" s="27">
        <v>185.69</v>
      </c>
      <c r="G9" s="27">
        <v>141.33</v>
      </c>
      <c r="H9" s="27">
        <v>166.3</v>
      </c>
      <c r="I9" s="27">
        <v>152.43</v>
      </c>
      <c r="J9" s="27">
        <v>114.16</v>
      </c>
      <c r="K9" s="27">
        <v>132.19</v>
      </c>
      <c r="L9" s="27">
        <v>174.8</v>
      </c>
      <c r="M9" s="27">
        <v>174.72</v>
      </c>
      <c r="N9" s="27">
        <v>158.67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192</v>
      </c>
      <c r="D10" s="28">
        <v>163</v>
      </c>
      <c r="E10" s="28">
        <v>165</v>
      </c>
      <c r="F10" s="28">
        <v>188</v>
      </c>
      <c r="G10" s="28">
        <v>165</v>
      </c>
      <c r="H10" s="28">
        <v>203</v>
      </c>
      <c r="I10" s="28">
        <v>147</v>
      </c>
      <c r="J10" s="28">
        <v>135</v>
      </c>
      <c r="K10" s="28">
        <v>174</v>
      </c>
      <c r="L10" s="28">
        <v>146</v>
      </c>
      <c r="M10" s="28">
        <v>153</v>
      </c>
      <c r="N10" s="28">
        <v>199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154.93</v>
      </c>
      <c r="D11" s="18">
        <v>161.43</v>
      </c>
      <c r="E11" s="18">
        <v>189.77</v>
      </c>
      <c r="F11" s="18">
        <v>150.76</v>
      </c>
      <c r="G11" s="18">
        <v>157.7</v>
      </c>
      <c r="H11" s="18">
        <v>176.15</v>
      </c>
      <c r="I11" s="18">
        <v>145.46</v>
      </c>
      <c r="J11" s="18">
        <v>127.3</v>
      </c>
      <c r="K11" s="18">
        <v>158.37</v>
      </c>
      <c r="L11" s="18">
        <v>153.32</v>
      </c>
      <c r="M11" s="18">
        <v>149.77</v>
      </c>
      <c r="N11" s="18">
        <v>195.2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180.78000000000003</v>
      </c>
      <c r="D12" s="20">
        <f aca="true" t="shared" si="0" ref="D12:N12">AVERAGE(D8:D11)</f>
        <v>169.34000000000003</v>
      </c>
      <c r="E12" s="20">
        <f t="shared" si="0"/>
        <v>166.8425</v>
      </c>
      <c r="F12" s="20">
        <f t="shared" si="0"/>
        <v>177.865</v>
      </c>
      <c r="G12" s="20">
        <f t="shared" si="0"/>
        <v>157.93</v>
      </c>
      <c r="H12" s="20">
        <f t="shared" si="0"/>
        <v>180.1675</v>
      </c>
      <c r="I12" s="20">
        <f t="shared" si="0"/>
        <v>151.8475</v>
      </c>
      <c r="J12" s="20">
        <f t="shared" si="0"/>
        <v>126.78750000000001</v>
      </c>
      <c r="K12" s="20">
        <f t="shared" si="0"/>
        <v>149.3175</v>
      </c>
      <c r="L12" s="20">
        <f t="shared" si="0"/>
        <v>162.21249999999998</v>
      </c>
      <c r="M12" s="20">
        <f t="shared" si="0"/>
        <v>166.04749999999999</v>
      </c>
      <c r="N12" s="20">
        <f t="shared" si="0"/>
        <v>178.1375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161.99</v>
      </c>
      <c r="D13" s="22">
        <v>181.73</v>
      </c>
      <c r="E13" s="22">
        <v>156.29</v>
      </c>
      <c r="F13" s="22">
        <v>156.22</v>
      </c>
      <c r="G13" s="22">
        <v>195.17</v>
      </c>
      <c r="H13" s="22">
        <v>143.56</v>
      </c>
      <c r="I13" s="22">
        <v>132.85</v>
      </c>
      <c r="J13" s="22">
        <v>131.05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-18.79000000000002</v>
      </c>
      <c r="D14" s="20">
        <f>IF(D13="","",D13-D12)</f>
        <v>12.389999999999958</v>
      </c>
      <c r="E14" s="20">
        <f aca="true" t="shared" si="1" ref="E14:N14">IF(E13="","",E13-E12)</f>
        <v>-10.552500000000009</v>
      </c>
      <c r="F14" s="20">
        <f t="shared" si="1"/>
        <v>-21.64500000000001</v>
      </c>
      <c r="G14" s="20">
        <f t="shared" si="1"/>
        <v>37.23999999999998</v>
      </c>
      <c r="H14" s="20">
        <f t="shared" si="1"/>
        <v>-36.60749999999999</v>
      </c>
      <c r="I14" s="20">
        <f t="shared" si="1"/>
        <v>-18.997500000000002</v>
      </c>
      <c r="J14" s="20">
        <f t="shared" si="1"/>
        <v>4.262500000000003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-0.10393848877088183</v>
      </c>
      <c r="D15" s="23">
        <f>IF(D13="","",D14/D12)</f>
        <v>0.07316641077122922</v>
      </c>
      <c r="E15" s="23">
        <f aca="true" t="shared" si="2" ref="E15:N15">IF(E13="","",E14/E12)</f>
        <v>-0.0632482730719092</v>
      </c>
      <c r="F15" s="23">
        <f t="shared" si="2"/>
        <v>-0.12169341916622162</v>
      </c>
      <c r="G15" s="23">
        <f t="shared" si="2"/>
        <v>0.23580067118343556</v>
      </c>
      <c r="H15" s="23">
        <f t="shared" si="2"/>
        <v>-0.20318592420941617</v>
      </c>
      <c r="I15" s="23">
        <f t="shared" si="2"/>
        <v>-0.1251090732478309</v>
      </c>
      <c r="J15" s="23">
        <f t="shared" si="2"/>
        <v>0.03361924479936904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189.97</v>
      </c>
      <c r="D19" s="10">
        <f>C19+D8</f>
        <v>372.58000000000004</v>
      </c>
      <c r="E19" s="10">
        <f aca="true" t="shared" si="4" ref="E19:N19">D19+E8</f>
        <v>538.08</v>
      </c>
      <c r="F19" s="10">
        <f t="shared" si="4"/>
        <v>725.09</v>
      </c>
      <c r="G19" s="10">
        <f t="shared" si="4"/>
        <v>892.78</v>
      </c>
      <c r="H19" s="10">
        <f t="shared" si="4"/>
        <v>1068</v>
      </c>
      <c r="I19" s="10">
        <f t="shared" si="4"/>
        <v>1230.5</v>
      </c>
      <c r="J19" s="10">
        <f t="shared" si="4"/>
        <v>1361.19</v>
      </c>
      <c r="K19" s="10">
        <f t="shared" si="4"/>
        <v>1493.9</v>
      </c>
      <c r="L19" s="10">
        <f t="shared" si="4"/>
        <v>1668.63</v>
      </c>
      <c r="M19" s="10">
        <f t="shared" si="4"/>
        <v>1855.3300000000002</v>
      </c>
      <c r="N19" s="10">
        <f t="shared" si="4"/>
        <v>2015.0100000000002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186.22</v>
      </c>
      <c r="D20" s="10">
        <f>C20+D9</f>
        <v>356.53999999999996</v>
      </c>
      <c r="E20" s="10">
        <f aca="true" t="shared" si="5" ref="E20:N20">D20+E9</f>
        <v>503.64</v>
      </c>
      <c r="F20" s="10">
        <f t="shared" si="5"/>
        <v>689.3299999999999</v>
      </c>
      <c r="G20" s="10">
        <f t="shared" si="5"/>
        <v>830.66</v>
      </c>
      <c r="H20" s="10">
        <f t="shared" si="5"/>
        <v>996.96</v>
      </c>
      <c r="I20" s="10">
        <f t="shared" si="5"/>
        <v>1149.39</v>
      </c>
      <c r="J20" s="10">
        <f t="shared" si="5"/>
        <v>1263.5500000000002</v>
      </c>
      <c r="K20" s="10">
        <f t="shared" si="5"/>
        <v>1395.7400000000002</v>
      </c>
      <c r="L20" s="10">
        <f t="shared" si="5"/>
        <v>1570.5400000000002</v>
      </c>
      <c r="M20" s="10">
        <f t="shared" si="5"/>
        <v>1745.2600000000002</v>
      </c>
      <c r="N20" s="10">
        <f t="shared" si="5"/>
        <v>1903.9300000000003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192</v>
      </c>
      <c r="D21" s="10">
        <f>C21+D10</f>
        <v>355</v>
      </c>
      <c r="E21" s="18">
        <f aca="true" t="shared" si="6" ref="E21:N21">D21+E10</f>
        <v>520</v>
      </c>
      <c r="F21" s="18">
        <f t="shared" si="6"/>
        <v>708</v>
      </c>
      <c r="G21" s="18">
        <f t="shared" si="6"/>
        <v>873</v>
      </c>
      <c r="H21" s="18">
        <f t="shared" si="6"/>
        <v>1076</v>
      </c>
      <c r="I21" s="18">
        <f t="shared" si="6"/>
        <v>1223</v>
      </c>
      <c r="J21" s="18">
        <f t="shared" si="6"/>
        <v>1358</v>
      </c>
      <c r="K21" s="18">
        <f t="shared" si="6"/>
        <v>1532</v>
      </c>
      <c r="L21" s="18">
        <f t="shared" si="6"/>
        <v>1678</v>
      </c>
      <c r="M21" s="18">
        <f t="shared" si="6"/>
        <v>1831</v>
      </c>
      <c r="N21" s="18">
        <f t="shared" si="6"/>
        <v>2030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154.93</v>
      </c>
      <c r="D22" s="18">
        <f aca="true" t="shared" si="7" ref="D22:N22">IF(D11="","",C22+D11)</f>
        <v>316.36</v>
      </c>
      <c r="E22" s="18">
        <f t="shared" si="7"/>
        <v>506.13</v>
      </c>
      <c r="F22" s="18">
        <f t="shared" si="7"/>
        <v>656.89</v>
      </c>
      <c r="G22" s="18">
        <f t="shared" si="7"/>
        <v>814.5899999999999</v>
      </c>
      <c r="H22" s="18">
        <f t="shared" si="7"/>
        <v>990.7399999999999</v>
      </c>
      <c r="I22" s="18">
        <f t="shared" si="7"/>
        <v>1136.1999999999998</v>
      </c>
      <c r="J22" s="18">
        <f t="shared" si="7"/>
        <v>1263.4999999999998</v>
      </c>
      <c r="K22" s="18">
        <f t="shared" si="7"/>
        <v>1421.87</v>
      </c>
      <c r="L22" s="18">
        <f t="shared" si="7"/>
        <v>1575.1899999999998</v>
      </c>
      <c r="M22" s="18">
        <f t="shared" si="7"/>
        <v>1724.9599999999998</v>
      </c>
      <c r="N22" s="18">
        <f t="shared" si="7"/>
        <v>1920.1599999999999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180.78000000000003</v>
      </c>
      <c r="D23" s="20">
        <f aca="true" t="shared" si="8" ref="D23:N23">AVERAGE(D19:D22)</f>
        <v>350.12</v>
      </c>
      <c r="E23" s="20">
        <f t="shared" si="8"/>
        <v>516.9625</v>
      </c>
      <c r="F23" s="20">
        <f t="shared" si="8"/>
        <v>694.8275</v>
      </c>
      <c r="G23" s="20">
        <f t="shared" si="8"/>
        <v>852.7574999999999</v>
      </c>
      <c r="H23" s="20">
        <f t="shared" si="8"/>
        <v>1032.925</v>
      </c>
      <c r="I23" s="20">
        <f t="shared" si="8"/>
        <v>1184.7725</v>
      </c>
      <c r="J23" s="20">
        <f t="shared" si="8"/>
        <v>1311.56</v>
      </c>
      <c r="K23" s="20">
        <f t="shared" si="8"/>
        <v>1460.8775</v>
      </c>
      <c r="L23" s="20">
        <f t="shared" si="8"/>
        <v>1623.09</v>
      </c>
      <c r="M23" s="20">
        <f t="shared" si="8"/>
        <v>1789.1375</v>
      </c>
      <c r="N23" s="20">
        <f t="shared" si="8"/>
        <v>1967.275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161.99</v>
      </c>
      <c r="D24" s="22">
        <f>IF(D13="","",C24+D13)</f>
        <v>343.72</v>
      </c>
      <c r="E24" s="22">
        <f aca="true" t="shared" si="9" ref="E24:N24">IF(E13="","",D24+E13)</f>
        <v>500.01</v>
      </c>
      <c r="F24" s="22">
        <f t="shared" si="9"/>
        <v>656.23</v>
      </c>
      <c r="G24" s="22">
        <f t="shared" si="9"/>
        <v>851.4</v>
      </c>
      <c r="H24" s="22">
        <f t="shared" si="9"/>
        <v>994.96</v>
      </c>
      <c r="I24" s="22">
        <f t="shared" si="9"/>
        <v>1127.81</v>
      </c>
      <c r="J24" s="22">
        <f t="shared" si="9"/>
        <v>1258.86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-18.79000000000002</v>
      </c>
      <c r="D25" s="20">
        <f>IF(D24="","",D24-D23)</f>
        <v>-6.399999999999977</v>
      </c>
      <c r="E25" s="20">
        <f aca="true" t="shared" si="10" ref="E25:N25">IF(E24="","",E24-E23)</f>
        <v>-16.952499999999986</v>
      </c>
      <c r="F25" s="20">
        <f t="shared" si="10"/>
        <v>-38.59749999999997</v>
      </c>
      <c r="G25" s="20">
        <f t="shared" si="10"/>
        <v>-1.357499999999959</v>
      </c>
      <c r="H25" s="20">
        <f t="shared" si="10"/>
        <v>-37.96499999999992</v>
      </c>
      <c r="I25" s="20">
        <f t="shared" si="10"/>
        <v>-56.96250000000009</v>
      </c>
      <c r="J25" s="20">
        <f t="shared" si="10"/>
        <v>-52.700000000000045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-0.10393848877088183</v>
      </c>
      <c r="D26" s="23">
        <f>IF(D24="","",D25/D23)</f>
        <v>-0.018279447046726773</v>
      </c>
      <c r="E26" s="23">
        <f aca="true" t="shared" si="11" ref="E26:N26">IF(E24="","",E25/E23)</f>
        <v>-0.03279251396377878</v>
      </c>
      <c r="F26" s="23">
        <f t="shared" si="11"/>
        <v>-0.05554975875307176</v>
      </c>
      <c r="G26" s="23">
        <f t="shared" si="11"/>
        <v>-0.0015918945303910657</v>
      </c>
      <c r="H26" s="23">
        <f t="shared" si="11"/>
        <v>-0.036754846673282104</v>
      </c>
      <c r="I26" s="23">
        <f t="shared" si="11"/>
        <v>-0.048078850581018795</v>
      </c>
      <c r="J26" s="23">
        <f t="shared" si="11"/>
        <v>-0.0401811583152887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2018-03-12T18:46:09Z</dcterms:modified>
  <cp:category/>
  <cp:version/>
  <cp:contentType/>
  <cp:contentStatus/>
</cp:coreProperties>
</file>