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<sst xmlns="http://schemas.openxmlformats.org/spreadsheetml/2006/main" count="38" uniqueCount="22">
  <si>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</si>
  <si>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</si>
  <si>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</si>
  <si>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</si>
  <si>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</si>
  <si>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</si>
  <si>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</si>
  <si>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</si>
  <si>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</si>
  <si>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</si>
  <si>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</si>
  <si>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</si>
  <si>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</si>
  <si>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</si>
  <si>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</si>
  <si>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</si>
  <si>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</si>
  <si>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</si>
  <si>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</si>
  <si>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</si>
  <si>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</si>
  <si>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Haddam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</si>
</sst>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5.5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31335635"/>
        <c:axId val="13585260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31335635"/>
        <c:axId val="13585260"/>
      </c:lineChart>
      <c:catAx>
        <c:axId val="3133563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260"/>
        <c:crosses val="autoZero"/>
        <c:auto val="1"/>
        <c:lblOffset val="100"/>
        <c:tickLblSkip val="1"/>
        <c:noMultiLvlLbl val="0"/>
      </c:catAx>
      <c:valAx>
        <c:axId val="13585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35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55158477"/>
        <c:axId val="26664246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158477"/>
        <c:axId val="26664246"/>
      </c:lineChart>
      <c:catAx>
        <c:axId val="5515847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246"/>
        <c:crosses val="autoZero"/>
        <c:auto val="1"/>
        <c:lblOffset val="100"/>
        <c:tickLblSkip val="1"/>
        <c:noMultiLvlLbl val="0"/>
      </c:catAx>
      <c:valAx>
        <c:axId val="26664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288.28999999999996</v>
      </c>
      <c r="D8" s="27">
        <v>246.44</v>
      </c>
      <c r="E8" s="27">
        <v>267.01</v>
      </c>
      <c r="F8" s="27">
        <v>244.81</v>
      </c>
      <c r="G8" s="27">
        <v>224</v>
      </c>
      <c r="H8" s="27">
        <v>275.78999999999996</v>
      </c>
      <c r="I8" s="27">
        <v>228.58999999999997</v>
      </c>
      <c r="J8" s="27">
        <v>196.57999999999998</v>
      </c>
      <c r="K8" s="27">
        <v>211.41</v>
      </c>
      <c r="L8" s="27">
        <v>261.75</v>
      </c>
      <c r="M8" s="27">
        <v>254.03</v>
      </c>
      <c r="N8" s="27">
        <v>254.45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250.31</v>
      </c>
      <c r="D9" s="27">
        <v>247.12</v>
      </c>
      <c r="E9" s="27">
        <v>285.5</v>
      </c>
      <c r="F9" s="27">
        <v>272.22</v>
      </c>
      <c r="G9" s="27">
        <v>226.95</v>
      </c>
      <c r="H9" s="27">
        <v>309.51</v>
      </c>
      <c r="I9" s="27">
        <v>256.12</v>
      </c>
      <c r="J9" s="27">
        <v>206.98000000000002</v>
      </c>
      <c r="K9" s="27">
        <v>255.62</v>
      </c>
      <c r="L9" s="27">
        <v>310.12</v>
      </c>
      <c r="M9" s="27">
        <v>265.15</v>
      </c>
      <c r="N9" s="27">
        <v>306.97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318.01</v>
      </c>
      <c r="D10" s="28">
        <v>262.73</v>
      </c>
      <c r="E10" s="28">
        <v>275.78</v>
      </c>
      <c r="F10" s="28">
        <v>253.23</v>
      </c>
      <c r="G10" s="28">
        <v>284.13</v>
      </c>
      <c r="H10" s="28">
        <v>344.15</v>
      </c>
      <c r="I10" s="28">
        <v>245.57999999999998</v>
      </c>
      <c r="J10" s="28">
        <v>279.74</v>
      </c>
      <c r="K10" s="28">
        <v>248.7</v>
      </c>
      <c r="L10" s="28">
        <v>284.15999999999997</v>
      </c>
      <c r="M10" s="28">
        <v>271.67</v>
      </c>
      <c r="N10" s="28">
        <v>304.01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278.57</v>
      </c>
      <c r="D11" s="18">
        <v>275.16</v>
      </c>
      <c r="E11" s="18">
        <v>289.96</v>
      </c>
      <c r="F11" s="18">
        <v>265.91</v>
      </c>
      <c r="G11" s="18">
        <v>281.41</v>
      </c>
      <c r="H11" s="18">
        <v>271.31</v>
      </c>
      <c r="I11" s="18">
        <v>265.44</v>
      </c>
      <c r="J11" s="18">
        <v>222.47</v>
      </c>
      <c r="K11" s="18">
        <v>262.39</v>
      </c>
      <c r="L11" s="18">
        <v>235.86</v>
      </c>
      <c r="M11" s="18">
        <v>282.34</v>
      </c>
      <c r="N11" s="18">
        <v>335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283.79499999999996</v>
      </c>
      <c r="D12" s="20">
        <f aca="true" t="shared" si="0" ref="D12:N12">AVERAGE(D8:D11)</f>
        <v>257.8625</v>
      </c>
      <c r="E12" s="20">
        <f t="shared" si="0"/>
        <v>279.5625</v>
      </c>
      <c r="F12" s="20">
        <f t="shared" si="0"/>
        <v>259.0425</v>
      </c>
      <c r="G12" s="20">
        <f t="shared" si="0"/>
        <v>254.1225</v>
      </c>
      <c r="H12" s="20">
        <f t="shared" si="0"/>
        <v>300.19</v>
      </c>
      <c r="I12" s="20">
        <f t="shared" si="0"/>
        <v>248.9325</v>
      </c>
      <c r="J12" s="20">
        <f t="shared" si="0"/>
        <v>226.4425</v>
      </c>
      <c r="K12" s="20">
        <f t="shared" si="0"/>
        <v>244.53</v>
      </c>
      <c r="L12" s="20">
        <f t="shared" si="0"/>
        <v>272.97249999999997</v>
      </c>
      <c r="M12" s="20">
        <f t="shared" si="0"/>
        <v>268.29749999999996</v>
      </c>
      <c r="N12" s="20">
        <f t="shared" si="0"/>
        <v>300.1075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19</v>
      </c>
      <c r="C13" s="22">
        <v>261.7</v>
      </c>
      <c r="D13" s="22">
        <v>274.41</v>
      </c>
      <c r="E13" s="22">
        <v>290.02</v>
      </c>
      <c r="F13" s="22">
        <v>262.16</v>
      </c>
      <c r="G13" s="22">
        <v>284.26</v>
      </c>
      <c r="H13" s="22">
        <v>247.92</v>
      </c>
      <c r="I13" s="22">
        <v>269.37</v>
      </c>
      <c r="J13" s="22">
        <v>223.45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-22.09499999999997</v>
      </c>
      <c r="D14" s="20">
        <f>IF(D13="","",D13-D12)</f>
        <v>16.547500000000014</v>
      </c>
      <c r="E14" s="20">
        <f aca="true" t="shared" si="1" ref="E14:N14">IF(E13="","",E13-E12)</f>
        <v>10.457499999999982</v>
      </c>
      <c r="F14" s="20">
        <f t="shared" si="1"/>
        <v>3.117500000000007</v>
      </c>
      <c r="G14" s="20">
        <f t="shared" si="1"/>
        <v>30.13749999999999</v>
      </c>
      <c r="H14" s="20">
        <f t="shared" si="1"/>
        <v>-52.27000000000001</v>
      </c>
      <c r="I14" s="20">
        <f t="shared" si="1"/>
        <v>20.4375</v>
      </c>
      <c r="J14" s="20">
        <f t="shared" si="1"/>
        <v>-2.992500000000007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-0.07785549428284493</v>
      </c>
      <c r="D15" s="23">
        <f>IF(D13="","",D14/D12)</f>
        <v>0.06417179698482724</v>
      </c>
      <c r="E15" s="23">
        <f aca="true" t="shared" si="2" ref="E15:N15">IF(E13="","",E14/E12)</f>
        <v>0.03740666219539453</v>
      </c>
      <c r="F15" s="23">
        <f t="shared" si="2"/>
        <v>0.012034704729918862</v>
      </c>
      <c r="G15" s="23">
        <f t="shared" si="2"/>
        <v>0.11859437869531422</v>
      </c>
      <c r="H15" s="23">
        <f t="shared" si="2"/>
        <v>-0.17412305539824782</v>
      </c>
      <c r="I15" s="23">
        <f t="shared" si="2"/>
        <v>0.08210056943147238</v>
      </c>
      <c r="J15" s="23">
        <f t="shared" si="2"/>
        <v>-0.01321527540104003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288.28999999999996</v>
      </c>
      <c r="D19" s="10">
        <f>C19+D8</f>
        <v>534.73</v>
      </c>
      <c r="E19" s="10">
        <f aca="true" t="shared" si="4" ref="E19:N19">D19+E8</f>
        <v>801.74</v>
      </c>
      <c r="F19" s="10">
        <f t="shared" si="4"/>
        <v>1046.55</v>
      </c>
      <c r="G19" s="10">
        <f t="shared" si="4"/>
        <v>1270.55</v>
      </c>
      <c r="H19" s="10">
        <f t="shared" si="4"/>
        <v>1546.34</v>
      </c>
      <c r="I19" s="10">
        <f t="shared" si="4"/>
        <v>1774.9299999999998</v>
      </c>
      <c r="J19" s="10">
        <f t="shared" si="4"/>
        <v>1971.5099999999998</v>
      </c>
      <c r="K19" s="10">
        <f t="shared" si="4"/>
        <v>2182.9199999999996</v>
      </c>
      <c r="L19" s="10">
        <f t="shared" si="4"/>
        <v>2444.6699999999996</v>
      </c>
      <c r="M19" s="10">
        <f t="shared" si="4"/>
        <v>2698.7</v>
      </c>
      <c r="N19" s="10">
        <f t="shared" si="4"/>
        <v>2953.1499999999996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250.31</v>
      </c>
      <c r="D20" s="10">
        <f>C20+D9</f>
        <v>497.43</v>
      </c>
      <c r="E20" s="10">
        <f aca="true" t="shared" si="5" ref="E20:N20">D20+E9</f>
        <v>782.9300000000001</v>
      </c>
      <c r="F20" s="10">
        <f t="shared" si="5"/>
        <v>1055.15</v>
      </c>
      <c r="G20" s="10">
        <f t="shared" si="5"/>
        <v>1282.1000000000001</v>
      </c>
      <c r="H20" s="10">
        <f t="shared" si="5"/>
        <v>1591.6100000000001</v>
      </c>
      <c r="I20" s="10">
        <f t="shared" si="5"/>
        <v>1847.73</v>
      </c>
      <c r="J20" s="10">
        <f t="shared" si="5"/>
        <v>2054.71</v>
      </c>
      <c r="K20" s="10">
        <f t="shared" si="5"/>
        <v>2310.33</v>
      </c>
      <c r="L20" s="10">
        <f t="shared" si="5"/>
        <v>2620.45</v>
      </c>
      <c r="M20" s="10">
        <f t="shared" si="5"/>
        <v>2885.6</v>
      </c>
      <c r="N20" s="10">
        <f t="shared" si="5"/>
        <v>3192.5699999999997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318.01</v>
      </c>
      <c r="D21" s="10">
        <f>C21+D10</f>
        <v>580.74</v>
      </c>
      <c r="E21" s="18">
        <f aca="true" t="shared" si="6" ref="E21:N21">D21+E10</f>
        <v>856.52</v>
      </c>
      <c r="F21" s="18">
        <f t="shared" si="6"/>
        <v>1109.75</v>
      </c>
      <c r="G21" s="18">
        <f t="shared" si="6"/>
        <v>1393.88</v>
      </c>
      <c r="H21" s="18">
        <f t="shared" si="6"/>
        <v>1738.0300000000002</v>
      </c>
      <c r="I21" s="18">
        <f t="shared" si="6"/>
        <v>1983.6100000000001</v>
      </c>
      <c r="J21" s="18">
        <f t="shared" si="6"/>
        <v>2263.3500000000004</v>
      </c>
      <c r="K21" s="18">
        <f t="shared" si="6"/>
        <v>2512.05</v>
      </c>
      <c r="L21" s="18">
        <f t="shared" si="6"/>
        <v>2796.21</v>
      </c>
      <c r="M21" s="18">
        <f t="shared" si="6"/>
        <v>3067.88</v>
      </c>
      <c r="N21" s="18">
        <f t="shared" si="6"/>
        <v>3371.8900000000003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278.57</v>
      </c>
      <c r="D22" s="18">
        <f aca="true" t="shared" si="7" ref="D22:N22">IF(D11="","",C22+D11)</f>
        <v>553.73</v>
      </c>
      <c r="E22" s="18">
        <f t="shared" si="7"/>
        <v>843.69</v>
      </c>
      <c r="F22" s="18">
        <f t="shared" si="7"/>
        <v>1109.6000000000001</v>
      </c>
      <c r="G22" s="18">
        <f t="shared" si="7"/>
        <v>1391.0100000000002</v>
      </c>
      <c r="H22" s="18">
        <f t="shared" si="7"/>
        <v>1662.3200000000002</v>
      </c>
      <c r="I22" s="18">
        <f t="shared" si="7"/>
        <v>1927.7600000000002</v>
      </c>
      <c r="J22" s="18">
        <f t="shared" si="7"/>
        <v>2150.23</v>
      </c>
      <c r="K22" s="18">
        <f t="shared" si="7"/>
        <v>2412.62</v>
      </c>
      <c r="L22" s="18">
        <f t="shared" si="7"/>
        <v>2648.48</v>
      </c>
      <c r="M22" s="18">
        <f t="shared" si="7"/>
        <v>2930.82</v>
      </c>
      <c r="N22" s="18">
        <f t="shared" si="7"/>
        <v>3265.82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283.79499999999996</v>
      </c>
      <c r="D23" s="20">
        <f aca="true" t="shared" si="8" ref="D23:N23">AVERAGE(D19:D22)</f>
        <v>541.6575</v>
      </c>
      <c r="E23" s="20">
        <f t="shared" si="8"/>
        <v>821.22</v>
      </c>
      <c r="F23" s="20">
        <f t="shared" si="8"/>
        <v>1080.2625</v>
      </c>
      <c r="G23" s="20">
        <f t="shared" si="8"/>
        <v>1334.3850000000002</v>
      </c>
      <c r="H23" s="20">
        <f t="shared" si="8"/>
        <v>1634.5749999999998</v>
      </c>
      <c r="I23" s="20">
        <f t="shared" si="8"/>
        <v>1883.5075000000002</v>
      </c>
      <c r="J23" s="20">
        <f t="shared" si="8"/>
        <v>2109.95</v>
      </c>
      <c r="K23" s="20">
        <f t="shared" si="8"/>
        <v>2354.48</v>
      </c>
      <c r="L23" s="20">
        <f t="shared" si="8"/>
        <v>2627.4525</v>
      </c>
      <c r="M23" s="20">
        <f t="shared" si="8"/>
        <v>2895.75</v>
      </c>
      <c r="N23" s="20">
        <f t="shared" si="8"/>
        <v>3195.8575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17 Actual</v>
      </c>
      <c r="C24" s="22">
        <f>C13</f>
        <v>261.7</v>
      </c>
      <c r="D24" s="22">
        <f>IF(D13="","",C24+D13)</f>
        <v>536.11</v>
      </c>
      <c r="E24" s="22">
        <f aca="true" t="shared" si="9" ref="E24:N24">IF(E13="","",D24+E13)</f>
        <v>826.13</v>
      </c>
      <c r="F24" s="22">
        <f t="shared" si="9"/>
        <v>1088.29</v>
      </c>
      <c r="G24" s="22">
        <f t="shared" si="9"/>
        <v>1372.55</v>
      </c>
      <c r="H24" s="22">
        <f t="shared" si="9"/>
        <v>1620.47</v>
      </c>
      <c r="I24" s="22">
        <f t="shared" si="9"/>
        <v>1889.8400000000001</v>
      </c>
      <c r="J24" s="22">
        <f t="shared" si="9"/>
        <v>2113.29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-22.09499999999997</v>
      </c>
      <c r="D25" s="20">
        <f>IF(D24="","",D24-D23)</f>
        <v>-5.547500000000014</v>
      </c>
      <c r="E25" s="20">
        <f aca="true" t="shared" si="10" ref="E25:N25">IF(E24="","",E24-E23)</f>
        <v>4.909999999999968</v>
      </c>
      <c r="F25" s="20">
        <f t="shared" si="10"/>
        <v>8.027499999999918</v>
      </c>
      <c r="G25" s="20">
        <f t="shared" si="10"/>
        <v>38.164999999999736</v>
      </c>
      <c r="H25" s="20">
        <f t="shared" si="10"/>
        <v>-14.10499999999979</v>
      </c>
      <c r="I25" s="20">
        <f t="shared" si="10"/>
        <v>6.332499999999982</v>
      </c>
      <c r="J25" s="20">
        <f t="shared" si="10"/>
        <v>3.3400000000001455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-0.07785549428284493</v>
      </c>
      <c r="D26" s="23">
        <f>IF(D24="","",D25/D23)</f>
        <v>-0.01024171178281481</v>
      </c>
      <c r="E26" s="23">
        <f aca="true" t="shared" si="11" ref="E26:N26">IF(E24="","",E25/E23)</f>
        <v>0.005978909427437188</v>
      </c>
      <c r="F26" s="23">
        <f t="shared" si="11"/>
        <v>0.007431064208930624</v>
      </c>
      <c r="G26" s="23">
        <f t="shared" si="11"/>
        <v>0.02860119081074782</v>
      </c>
      <c r="H26" s="23">
        <f t="shared" si="11"/>
        <v>-0.008629154367343066</v>
      </c>
      <c r="I26" s="23">
        <f t="shared" si="11"/>
        <v>0.003362078462655435</v>
      </c>
      <c r="J26" s="23">
        <f t="shared" si="11"/>
        <v>0.0015829758999029104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2018-03-12T18:46:13Z</dcterms:modified>
  <cp:category/>
  <cp:version/>
  <cp:contentType/>
  <cp:contentStatus/>
</cp:coreProperties>
</file>