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<sst xmlns="http://schemas.openxmlformats.org/spreadsheetml/2006/main" count="38" uniqueCount="23">
  <si>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</si>
  <si>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</si>
  <si>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</si>
  <si>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</si>
  <si>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</si>
  <si>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</si>
  <si>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</si>
  <si>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</si>
  <si>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</si>
  <si>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</si>
  <si>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</si>
  <si>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</si>
  <si>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</si>
  <si>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</si>
  <si>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</si>
  <si>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</si>
  <si>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</si>
  <si>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</si>
  <si>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</si>
  <si>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</si>
  <si>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14 - 17</t>
  </si>
  <si>
    <t>FY 18 Actual</t>
  </si>
  <si>
    <t>Goshen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</si>
</sst>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28536145"/>
        <c:axId val="55498714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28536145"/>
        <c:axId val="55498714"/>
      </c:lineChart>
      <c:catAx>
        <c:axId val="2853614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auto val="1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6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29726379"/>
        <c:axId val="66210820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726379"/>
        <c:axId val="66210820"/>
      </c:lineChart>
      <c:catAx>
        <c:axId val="2972637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7">
        <v>26.41</v>
      </c>
      <c r="D8" s="27">
        <v>26.07</v>
      </c>
      <c r="E8" s="27">
        <v>32.95</v>
      </c>
      <c r="F8" s="27">
        <v>30.71</v>
      </c>
      <c r="G8" s="27">
        <v>24.14</v>
      </c>
      <c r="H8" s="27">
        <v>25.92</v>
      </c>
      <c r="I8" s="27">
        <v>25.37</v>
      </c>
      <c r="J8" s="27">
        <v>20.42</v>
      </c>
      <c r="K8" s="27">
        <v>27.15</v>
      </c>
      <c r="L8" s="27">
        <v>29.86</v>
      </c>
      <c r="M8" s="27">
        <v>27.43</v>
      </c>
      <c r="N8" s="27">
        <v>18.78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7">
        <v>29.96</v>
      </c>
      <c r="D9" s="27">
        <v>26.67</v>
      </c>
      <c r="E9" s="27">
        <v>38.25</v>
      </c>
      <c r="F9" s="27">
        <v>23.91</v>
      </c>
      <c r="G9" s="27">
        <v>23.09</v>
      </c>
      <c r="H9" s="27">
        <v>25.49</v>
      </c>
      <c r="I9" s="27">
        <v>24.82</v>
      </c>
      <c r="J9" s="27">
        <v>17.91</v>
      </c>
      <c r="K9" s="27">
        <v>33.03</v>
      </c>
      <c r="L9" s="27">
        <v>24.51</v>
      </c>
      <c r="M9" s="27">
        <v>27.58</v>
      </c>
      <c r="N9" s="27">
        <v>25.27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8">
        <v>31.32</v>
      </c>
      <c r="D10" s="28">
        <v>35.9</v>
      </c>
      <c r="E10" s="28">
        <v>31.98</v>
      </c>
      <c r="F10" s="28">
        <v>23.88</v>
      </c>
      <c r="G10" s="28">
        <v>22.7</v>
      </c>
      <c r="H10" s="28">
        <v>25.83</v>
      </c>
      <c r="I10" s="28">
        <v>24.76</v>
      </c>
      <c r="J10" s="28">
        <v>26.05</v>
      </c>
      <c r="K10" s="28">
        <v>27.7</v>
      </c>
      <c r="L10" s="28">
        <v>22.42</v>
      </c>
      <c r="M10" s="28">
        <v>23.99</v>
      </c>
      <c r="N10" s="28">
        <v>26.04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18">
        <v>27.93</v>
      </c>
      <c r="D11" s="18">
        <v>40.24</v>
      </c>
      <c r="E11" s="18">
        <v>25.47</v>
      </c>
      <c r="F11" s="18">
        <v>24.77</v>
      </c>
      <c r="G11" s="18">
        <v>23.5</v>
      </c>
      <c r="H11" s="18">
        <v>25.68</v>
      </c>
      <c r="I11" s="18">
        <v>38.9</v>
      </c>
      <c r="J11" s="18">
        <v>21.2</v>
      </c>
      <c r="K11" s="18">
        <v>19.48</v>
      </c>
      <c r="L11" s="18">
        <v>25.22</v>
      </c>
      <c r="M11" s="18">
        <v>11.99</v>
      </c>
      <c r="N11" s="18">
        <v>27.4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28.905</v>
      </c>
      <c r="D12" s="20">
        <f aca="true" t="shared" si="0" ref="D12:N12">AVERAGE(D8:D11)</f>
        <v>32.22</v>
      </c>
      <c r="E12" s="20">
        <f t="shared" si="0"/>
        <v>32.1625</v>
      </c>
      <c r="F12" s="20">
        <f t="shared" si="0"/>
        <v>25.8175</v>
      </c>
      <c r="G12" s="20">
        <f t="shared" si="0"/>
        <v>23.3575</v>
      </c>
      <c r="H12" s="20">
        <f t="shared" si="0"/>
        <v>25.729999999999997</v>
      </c>
      <c r="I12" s="20">
        <f t="shared" si="0"/>
        <v>28.4625</v>
      </c>
      <c r="J12" s="20">
        <f t="shared" si="0"/>
        <v>21.395</v>
      </c>
      <c r="K12" s="20">
        <f t="shared" si="0"/>
        <v>26.84</v>
      </c>
      <c r="L12" s="20">
        <f t="shared" si="0"/>
        <v>25.5025</v>
      </c>
      <c r="M12" s="20">
        <f t="shared" si="0"/>
        <v>22.7475</v>
      </c>
      <c r="N12" s="20">
        <f t="shared" si="0"/>
        <v>24.372500000000002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37.15</v>
      </c>
      <c r="D13" s="22">
        <v>34.36</v>
      </c>
      <c r="E13" s="22">
        <v>25.91</v>
      </c>
      <c r="F13" s="22">
        <v>23.96</v>
      </c>
      <c r="G13" s="22">
        <v>23.22</v>
      </c>
      <c r="H13" s="22">
        <v>24.66</v>
      </c>
      <c r="I13" s="22">
        <v>32.37</v>
      </c>
      <c r="J13" s="22">
        <v>20.69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8.244999999999997</v>
      </c>
      <c r="D14" s="20">
        <f>IF(D13="","",D13-D12)</f>
        <v>2.1400000000000006</v>
      </c>
      <c r="E14" s="20">
        <f aca="true" t="shared" si="1" ref="E14:N14">IF(E13="","",E13-E12)</f>
        <v>-6.252500000000001</v>
      </c>
      <c r="F14" s="20">
        <f t="shared" si="1"/>
        <v>-1.8574999999999982</v>
      </c>
      <c r="G14" s="20">
        <f t="shared" si="1"/>
        <v>-0.13750000000000284</v>
      </c>
      <c r="H14" s="20">
        <f t="shared" si="1"/>
        <v>-1.0699999999999967</v>
      </c>
      <c r="I14" s="20">
        <f t="shared" si="1"/>
        <v>3.907499999999999</v>
      </c>
      <c r="J14" s="20">
        <f t="shared" si="1"/>
        <v>-0.7049999999999983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0.28524476734129034</v>
      </c>
      <c r="D15" s="23">
        <f>IF(D13="","",D14/D12)</f>
        <v>0.06641837368094353</v>
      </c>
      <c r="E15" s="23">
        <f aca="true" t="shared" si="2" ref="E15:N15">IF(E13="","",E14/E12)</f>
        <v>-0.1944034201321415</v>
      </c>
      <c r="F15" s="23">
        <f t="shared" si="2"/>
        <v>-0.07194732255253213</v>
      </c>
      <c r="G15" s="23">
        <f t="shared" si="2"/>
        <v>-0.005886760141282365</v>
      </c>
      <c r="H15" s="23">
        <f t="shared" si="2"/>
        <v>-0.04158569762922646</v>
      </c>
      <c r="I15" s="23">
        <f t="shared" si="2"/>
        <v>0.13728590250329378</v>
      </c>
      <c r="J15" s="23">
        <f t="shared" si="2"/>
        <v>-0.032951624211264234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26.41</v>
      </c>
      <c r="D19" s="10">
        <f>C19+D8</f>
        <v>52.480000000000004</v>
      </c>
      <c r="E19" s="10">
        <f aca="true" t="shared" si="4" ref="E19:N19">D19+E8</f>
        <v>85.43</v>
      </c>
      <c r="F19" s="10">
        <f t="shared" si="4"/>
        <v>116.14000000000001</v>
      </c>
      <c r="G19" s="10">
        <f t="shared" si="4"/>
        <v>140.28000000000003</v>
      </c>
      <c r="H19" s="10">
        <f t="shared" si="4"/>
        <v>166.20000000000005</v>
      </c>
      <c r="I19" s="10">
        <f t="shared" si="4"/>
        <v>191.57000000000005</v>
      </c>
      <c r="J19" s="10">
        <f t="shared" si="4"/>
        <v>211.99000000000007</v>
      </c>
      <c r="K19" s="10">
        <f t="shared" si="4"/>
        <v>239.14000000000007</v>
      </c>
      <c r="L19" s="10">
        <f t="shared" si="4"/>
        <v>269.00000000000006</v>
      </c>
      <c r="M19" s="10">
        <f t="shared" si="4"/>
        <v>296.43000000000006</v>
      </c>
      <c r="N19" s="10">
        <f t="shared" si="4"/>
        <v>315.21000000000004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29.96</v>
      </c>
      <c r="D20" s="10">
        <f>C20+D9</f>
        <v>56.63</v>
      </c>
      <c r="E20" s="10">
        <f aca="true" t="shared" si="5" ref="E20:N20">D20+E9</f>
        <v>94.88</v>
      </c>
      <c r="F20" s="10">
        <f t="shared" si="5"/>
        <v>118.78999999999999</v>
      </c>
      <c r="G20" s="10">
        <f t="shared" si="5"/>
        <v>141.88</v>
      </c>
      <c r="H20" s="10">
        <f t="shared" si="5"/>
        <v>167.37</v>
      </c>
      <c r="I20" s="10">
        <f t="shared" si="5"/>
        <v>192.19</v>
      </c>
      <c r="J20" s="10">
        <f t="shared" si="5"/>
        <v>210.1</v>
      </c>
      <c r="K20" s="10">
        <f t="shared" si="5"/>
        <v>243.13</v>
      </c>
      <c r="L20" s="10">
        <f t="shared" si="5"/>
        <v>267.64</v>
      </c>
      <c r="M20" s="10">
        <f t="shared" si="5"/>
        <v>295.21999999999997</v>
      </c>
      <c r="N20" s="10">
        <f t="shared" si="5"/>
        <v>320.48999999999995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31.32</v>
      </c>
      <c r="D21" s="10">
        <f>C21+D10</f>
        <v>67.22</v>
      </c>
      <c r="E21" s="18">
        <f aca="true" t="shared" si="6" ref="E21:N21">D21+E10</f>
        <v>99.2</v>
      </c>
      <c r="F21" s="18">
        <f t="shared" si="6"/>
        <v>123.08</v>
      </c>
      <c r="G21" s="18">
        <f t="shared" si="6"/>
        <v>145.78</v>
      </c>
      <c r="H21" s="18">
        <f t="shared" si="6"/>
        <v>171.61</v>
      </c>
      <c r="I21" s="18">
        <f t="shared" si="6"/>
        <v>196.37</v>
      </c>
      <c r="J21" s="18">
        <f t="shared" si="6"/>
        <v>222.42000000000002</v>
      </c>
      <c r="K21" s="18">
        <f t="shared" si="6"/>
        <v>250.12</v>
      </c>
      <c r="L21" s="18">
        <f t="shared" si="6"/>
        <v>272.54</v>
      </c>
      <c r="M21" s="18">
        <f t="shared" si="6"/>
        <v>296.53000000000003</v>
      </c>
      <c r="N21" s="18">
        <f t="shared" si="6"/>
        <v>322.57000000000005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27.93</v>
      </c>
      <c r="D22" s="18">
        <f aca="true" t="shared" si="7" ref="D22:N22">IF(D11="","",C22+D11)</f>
        <v>68.17</v>
      </c>
      <c r="E22" s="18">
        <f t="shared" si="7"/>
        <v>93.64</v>
      </c>
      <c r="F22" s="18">
        <f t="shared" si="7"/>
        <v>118.41</v>
      </c>
      <c r="G22" s="18">
        <f t="shared" si="7"/>
        <v>141.91</v>
      </c>
      <c r="H22" s="18">
        <f t="shared" si="7"/>
        <v>167.59</v>
      </c>
      <c r="I22" s="18">
        <f t="shared" si="7"/>
        <v>206.49</v>
      </c>
      <c r="J22" s="18">
        <f t="shared" si="7"/>
        <v>227.69</v>
      </c>
      <c r="K22" s="18">
        <f t="shared" si="7"/>
        <v>247.17</v>
      </c>
      <c r="L22" s="18">
        <f t="shared" si="7"/>
        <v>272.39</v>
      </c>
      <c r="M22" s="18">
        <f t="shared" si="7"/>
        <v>284.38</v>
      </c>
      <c r="N22" s="18">
        <f t="shared" si="7"/>
        <v>311.78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28.905</v>
      </c>
      <c r="D23" s="20">
        <f aca="true" t="shared" si="8" ref="D23:N23">AVERAGE(D19:D22)</f>
        <v>61.125</v>
      </c>
      <c r="E23" s="20">
        <f t="shared" si="8"/>
        <v>93.2875</v>
      </c>
      <c r="F23" s="20">
        <f t="shared" si="8"/>
        <v>119.10499999999999</v>
      </c>
      <c r="G23" s="20">
        <f t="shared" si="8"/>
        <v>142.4625</v>
      </c>
      <c r="H23" s="20">
        <f t="shared" si="8"/>
        <v>168.19250000000002</v>
      </c>
      <c r="I23" s="20">
        <f t="shared" si="8"/>
        <v>196.65500000000003</v>
      </c>
      <c r="J23" s="20">
        <f t="shared" si="8"/>
        <v>218.05</v>
      </c>
      <c r="K23" s="20">
        <f t="shared" si="8"/>
        <v>244.89000000000001</v>
      </c>
      <c r="L23" s="20">
        <f t="shared" si="8"/>
        <v>270.39250000000004</v>
      </c>
      <c r="M23" s="20">
        <f t="shared" si="8"/>
        <v>293.14</v>
      </c>
      <c r="N23" s="20">
        <f t="shared" si="8"/>
        <v>317.51250000000005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37.15</v>
      </c>
      <c r="D24" s="22">
        <f>IF(D13="","",C24+D13)</f>
        <v>71.50999999999999</v>
      </c>
      <c r="E24" s="22">
        <f aca="true" t="shared" si="9" ref="E24:N24">IF(E13="","",D24+E13)</f>
        <v>97.41999999999999</v>
      </c>
      <c r="F24" s="22">
        <f t="shared" si="9"/>
        <v>121.38</v>
      </c>
      <c r="G24" s="22">
        <f t="shared" si="9"/>
        <v>144.6</v>
      </c>
      <c r="H24" s="22">
        <f t="shared" si="9"/>
        <v>169.26</v>
      </c>
      <c r="I24" s="22">
        <f t="shared" si="9"/>
        <v>201.63</v>
      </c>
      <c r="J24" s="22">
        <f t="shared" si="9"/>
        <v>222.32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8.244999999999997</v>
      </c>
      <c r="D25" s="20">
        <f>IF(D24="","",D24-D23)</f>
        <v>10.384999999999991</v>
      </c>
      <c r="E25" s="20">
        <f aca="true" t="shared" si="10" ref="E25:N25">IF(E24="","",E24-E23)</f>
        <v>4.132499999999993</v>
      </c>
      <c r="F25" s="20">
        <f t="shared" si="10"/>
        <v>2.2750000000000057</v>
      </c>
      <c r="G25" s="20">
        <f t="shared" si="10"/>
        <v>2.1374999999999886</v>
      </c>
      <c r="H25" s="20">
        <f t="shared" si="10"/>
        <v>1.067499999999967</v>
      </c>
      <c r="I25" s="20">
        <f t="shared" si="10"/>
        <v>4.974999999999966</v>
      </c>
      <c r="J25" s="20">
        <f t="shared" si="10"/>
        <v>4.269999999999982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0.28524476734129034</v>
      </c>
      <c r="D26" s="23">
        <f>IF(D24="","",D25/D23)</f>
        <v>0.1698977505112473</v>
      </c>
      <c r="E26" s="23">
        <f aca="true" t="shared" si="11" ref="E26:N26">IF(E24="","",E25/E23)</f>
        <v>0.04429853946134255</v>
      </c>
      <c r="F26" s="23">
        <f t="shared" si="11"/>
        <v>0.01910079341757278</v>
      </c>
      <c r="G26" s="23">
        <f t="shared" si="11"/>
        <v>0.01500394840747557</v>
      </c>
      <c r="H26" s="23">
        <f t="shared" si="11"/>
        <v>0.006346894183747592</v>
      </c>
      <c r="I26" s="23">
        <f t="shared" si="11"/>
        <v>0.02529811090488401</v>
      </c>
      <c r="J26" s="23">
        <f t="shared" si="11"/>
        <v>0.019582664526484668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2018-03-12T18:54:54Z</dcterms:modified>
  <cp:category/>
  <cp:version/>
  <cp:contentType/>
  <cp:contentStatus/>
</cp:coreProperties>
</file>