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<sst xmlns="http://schemas.openxmlformats.org/spreadsheetml/2006/main" count="38" uniqueCount="23">
  <si>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</si>
  <si>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</si>
  <si>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</si>
  <si>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</si>
  <si>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</si>
  <si>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</si>
  <si>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</si>
  <si>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</si>
  <si>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</si>
  <si>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</si>
  <si>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</si>
  <si>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</si>
  <si>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</si>
  <si>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</si>
  <si>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</si>
  <si>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</si>
  <si>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</si>
  <si>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</si>
  <si>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</si>
  <si>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</si>
  <si>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</si>
  <si>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FY 18 Actual</t>
  </si>
  <si>
    <t>Glastonbury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</si>
</sst>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3.85"/>
      <color indexed="8"/>
      <name val="Arial"/>
      <family val="0"/>
    </font>
    <font>
      <sz val="2.5"/>
      <color indexed="8"/>
      <name val="Arial"/>
      <family val="0"/>
    </font>
    <font>
      <sz val="1.6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50882861"/>
        <c:axId val="55292566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50882861"/>
        <c:axId val="55292566"/>
      </c:lineChart>
      <c:catAx>
        <c:axId val="5088286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2566"/>
        <c:crosses val="autoZero"/>
        <c:auto val="1"/>
        <c:lblOffset val="100"/>
        <c:tickLblSkip val="1"/>
        <c:noMultiLvlLbl val="0"/>
      </c:catAx>
      <c:valAx>
        <c:axId val="55292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2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27871047"/>
        <c:axId val="49512832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871047"/>
        <c:axId val="49512832"/>
      </c:lineChart>
      <c:catAx>
        <c:axId val="2787104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12832"/>
        <c:crosses val="autoZero"/>
        <c:auto val="1"/>
        <c:lblOffset val="100"/>
        <c:tickLblSkip val="1"/>
        <c:noMultiLvlLbl val="0"/>
      </c:catAx>
      <c:valAx>
        <c:axId val="49512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71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16</v>
      </c>
      <c r="C8" s="27">
        <v>1719.41</v>
      </c>
      <c r="D8" s="27">
        <v>1666.29</v>
      </c>
      <c r="E8" s="27">
        <v>1593.2</v>
      </c>
      <c r="F8" s="27">
        <v>1654.43</v>
      </c>
      <c r="G8" s="27">
        <v>1575.19</v>
      </c>
      <c r="H8" s="27">
        <v>1615.4699999999998</v>
      </c>
      <c r="I8" s="27">
        <v>1519.86</v>
      </c>
      <c r="J8" s="27">
        <v>1275.0500000000002</v>
      </c>
      <c r="K8" s="27">
        <v>1393.1399999999999</v>
      </c>
      <c r="L8" s="27">
        <v>1570.6100000000001</v>
      </c>
      <c r="M8" s="27">
        <v>1736.6899999999998</v>
      </c>
      <c r="N8" s="27">
        <v>1660.6299999999999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17</v>
      </c>
      <c r="C9" s="27">
        <v>1696.76</v>
      </c>
      <c r="D9" s="27">
        <v>1541.8799999999999</v>
      </c>
      <c r="E9" s="27">
        <v>1618</v>
      </c>
      <c r="F9" s="27">
        <v>1685.25</v>
      </c>
      <c r="G9" s="27">
        <v>1539.76</v>
      </c>
      <c r="H9" s="27">
        <v>1721.56</v>
      </c>
      <c r="I9" s="27">
        <v>1485.78</v>
      </c>
      <c r="J9" s="27">
        <v>1232.68</v>
      </c>
      <c r="K9" s="27">
        <v>1428.29</v>
      </c>
      <c r="L9" s="27">
        <v>1597.75</v>
      </c>
      <c r="M9" s="27">
        <v>1585.3899999999999</v>
      </c>
      <c r="N9" s="27">
        <v>1702.78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18</v>
      </c>
      <c r="C10" s="28">
        <v>1670.74</v>
      </c>
      <c r="D10" s="28">
        <v>1532.76</v>
      </c>
      <c r="E10" s="28">
        <v>1645.9199999999998</v>
      </c>
      <c r="F10" s="28">
        <v>1708.35</v>
      </c>
      <c r="G10" s="28">
        <v>1612.3899999999999</v>
      </c>
      <c r="H10" s="28">
        <v>1763.79</v>
      </c>
      <c r="I10" s="28">
        <v>1448.4699999999998</v>
      </c>
      <c r="J10" s="28">
        <v>1413.03</v>
      </c>
      <c r="K10" s="28">
        <v>1619.74</v>
      </c>
      <c r="L10" s="28">
        <v>1494.84</v>
      </c>
      <c r="M10" s="28">
        <v>1595.4599999999998</v>
      </c>
      <c r="N10" s="28">
        <v>1749.77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19</v>
      </c>
      <c r="C11" s="18">
        <v>1552.43</v>
      </c>
      <c r="D11" s="18">
        <v>1746.82</v>
      </c>
      <c r="E11" s="18">
        <v>1637.81</v>
      </c>
      <c r="F11" s="18">
        <v>1568.49</v>
      </c>
      <c r="G11" s="18">
        <v>1617.29</v>
      </c>
      <c r="H11" s="18">
        <v>1586.58</v>
      </c>
      <c r="I11" s="18">
        <v>1542.4</v>
      </c>
      <c r="J11" s="18">
        <v>1293.19</v>
      </c>
      <c r="K11" s="18">
        <v>1533.32</v>
      </c>
      <c r="L11" s="18">
        <v>1540.7</v>
      </c>
      <c r="M11" s="18">
        <v>1818.07</v>
      </c>
      <c r="N11" s="18">
        <v>1798.55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1659.835</v>
      </c>
      <c r="D12" s="20">
        <f aca="true" t="shared" si="0" ref="D12:N12">AVERAGE(D8:D11)</f>
        <v>1621.9375</v>
      </c>
      <c r="E12" s="20">
        <f t="shared" si="0"/>
        <v>1623.7325</v>
      </c>
      <c r="F12" s="20">
        <f t="shared" si="0"/>
        <v>1654.13</v>
      </c>
      <c r="G12" s="20">
        <f t="shared" si="0"/>
        <v>1586.1575</v>
      </c>
      <c r="H12" s="20">
        <f t="shared" si="0"/>
        <v>1671.85</v>
      </c>
      <c r="I12" s="20">
        <f t="shared" si="0"/>
        <v>1499.1275</v>
      </c>
      <c r="J12" s="20">
        <f t="shared" si="0"/>
        <v>1303.4875000000002</v>
      </c>
      <c r="K12" s="20">
        <f t="shared" si="0"/>
        <v>1493.6225</v>
      </c>
      <c r="L12" s="20">
        <f t="shared" si="0"/>
        <v>1550.975</v>
      </c>
      <c r="M12" s="20">
        <f t="shared" si="0"/>
        <v>1683.9025</v>
      </c>
      <c r="N12" s="20">
        <f t="shared" si="0"/>
        <v>1727.9325000000001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1591.46</v>
      </c>
      <c r="D13" s="22">
        <v>1724.8</v>
      </c>
      <c r="E13" s="22">
        <v>1584.92</v>
      </c>
      <c r="F13" s="22">
        <v>1618.86</v>
      </c>
      <c r="G13" s="22">
        <v>1759.06</v>
      </c>
      <c r="H13" s="22">
        <v>1594.87</v>
      </c>
      <c r="I13" s="22">
        <v>1608.02</v>
      </c>
      <c r="J13" s="22">
        <v>1401.79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-68.375</v>
      </c>
      <c r="D14" s="20">
        <f>IF(D13="","",D13-D12)</f>
        <v>102.86249999999995</v>
      </c>
      <c r="E14" s="20">
        <f aca="true" t="shared" si="1" ref="E14:N14">IF(E13="","",E13-E12)</f>
        <v>-38.8125</v>
      </c>
      <c r="F14" s="20">
        <f t="shared" si="1"/>
        <v>-35.27000000000021</v>
      </c>
      <c r="G14" s="20">
        <f t="shared" si="1"/>
        <v>172.90249999999992</v>
      </c>
      <c r="H14" s="20">
        <f t="shared" si="1"/>
        <v>-76.98000000000002</v>
      </c>
      <c r="I14" s="20">
        <f t="shared" si="1"/>
        <v>108.89249999999993</v>
      </c>
      <c r="J14" s="20">
        <f t="shared" si="1"/>
        <v>98.30249999999978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-0.04119385360593071</v>
      </c>
      <c r="D15" s="23">
        <f>IF(D13="","",D14/D12)</f>
        <v>0.06341952140572615</v>
      </c>
      <c r="E15" s="23">
        <f aca="true" t="shared" si="2" ref="E15:N15">IF(E13="","",E14/E12)</f>
        <v>-0.023903259927358724</v>
      </c>
      <c r="F15" s="23">
        <f t="shared" si="2"/>
        <v>-0.021322386994976336</v>
      </c>
      <c r="G15" s="23">
        <f t="shared" si="2"/>
        <v>0.10900714462466679</v>
      </c>
      <c r="H15" s="23">
        <f t="shared" si="2"/>
        <v>-0.04604480066991657</v>
      </c>
      <c r="I15" s="23">
        <f t="shared" si="2"/>
        <v>0.07263725066747152</v>
      </c>
      <c r="J15" s="23">
        <f t="shared" si="2"/>
        <v>0.07541499247211789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1719.41</v>
      </c>
      <c r="D19" s="10">
        <f>C19+D8</f>
        <v>3385.7</v>
      </c>
      <c r="E19" s="10">
        <f aca="true" t="shared" si="4" ref="E19:N19">D19+E8</f>
        <v>4978.9</v>
      </c>
      <c r="F19" s="10">
        <f t="shared" si="4"/>
        <v>6633.33</v>
      </c>
      <c r="G19" s="10">
        <f t="shared" si="4"/>
        <v>8208.52</v>
      </c>
      <c r="H19" s="10">
        <f t="shared" si="4"/>
        <v>9823.99</v>
      </c>
      <c r="I19" s="10">
        <f t="shared" si="4"/>
        <v>11343.85</v>
      </c>
      <c r="J19" s="10">
        <f t="shared" si="4"/>
        <v>12618.900000000001</v>
      </c>
      <c r="K19" s="10">
        <f t="shared" si="4"/>
        <v>14012.04</v>
      </c>
      <c r="L19" s="10">
        <f t="shared" si="4"/>
        <v>15582.650000000001</v>
      </c>
      <c r="M19" s="10">
        <f t="shared" si="4"/>
        <v>17319.34</v>
      </c>
      <c r="N19" s="10">
        <f t="shared" si="4"/>
        <v>18979.97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1696.76</v>
      </c>
      <c r="D20" s="10">
        <f>C20+D9</f>
        <v>3238.64</v>
      </c>
      <c r="E20" s="10">
        <f aca="true" t="shared" si="5" ref="E20:N20">D20+E9</f>
        <v>4856.639999999999</v>
      </c>
      <c r="F20" s="10">
        <f t="shared" si="5"/>
        <v>6541.889999999999</v>
      </c>
      <c r="G20" s="10">
        <f t="shared" si="5"/>
        <v>8081.65</v>
      </c>
      <c r="H20" s="10">
        <f t="shared" si="5"/>
        <v>9803.21</v>
      </c>
      <c r="I20" s="10">
        <f t="shared" si="5"/>
        <v>11288.99</v>
      </c>
      <c r="J20" s="10">
        <f t="shared" si="5"/>
        <v>12521.67</v>
      </c>
      <c r="K20" s="10">
        <f t="shared" si="5"/>
        <v>13949.96</v>
      </c>
      <c r="L20" s="10">
        <f t="shared" si="5"/>
        <v>15547.71</v>
      </c>
      <c r="M20" s="10">
        <f t="shared" si="5"/>
        <v>17133.1</v>
      </c>
      <c r="N20" s="10">
        <f t="shared" si="5"/>
        <v>18835.879999999997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1670.74</v>
      </c>
      <c r="D21" s="10">
        <f>C21+D10</f>
        <v>3203.5</v>
      </c>
      <c r="E21" s="18">
        <f aca="true" t="shared" si="6" ref="E21:N21">D21+E10</f>
        <v>4849.42</v>
      </c>
      <c r="F21" s="18">
        <f t="shared" si="6"/>
        <v>6557.77</v>
      </c>
      <c r="G21" s="18">
        <f t="shared" si="6"/>
        <v>8170.16</v>
      </c>
      <c r="H21" s="18">
        <f t="shared" si="6"/>
        <v>9933.95</v>
      </c>
      <c r="I21" s="18">
        <f t="shared" si="6"/>
        <v>11382.42</v>
      </c>
      <c r="J21" s="18">
        <f t="shared" si="6"/>
        <v>12795.45</v>
      </c>
      <c r="K21" s="18">
        <f t="shared" si="6"/>
        <v>14415.19</v>
      </c>
      <c r="L21" s="18">
        <f t="shared" si="6"/>
        <v>15910.03</v>
      </c>
      <c r="M21" s="18">
        <f t="shared" si="6"/>
        <v>17505.49</v>
      </c>
      <c r="N21" s="18">
        <f t="shared" si="6"/>
        <v>19255.260000000002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1552.43</v>
      </c>
      <c r="D22" s="18">
        <f aca="true" t="shared" si="7" ref="D22:N22">IF(D11="","",C22+D11)</f>
        <v>3299.25</v>
      </c>
      <c r="E22" s="18">
        <f t="shared" si="7"/>
        <v>4937.0599999999995</v>
      </c>
      <c r="F22" s="18">
        <f t="shared" si="7"/>
        <v>6505.549999999999</v>
      </c>
      <c r="G22" s="18">
        <f t="shared" si="7"/>
        <v>8122.839999999999</v>
      </c>
      <c r="H22" s="18">
        <f t="shared" si="7"/>
        <v>9709.419999999998</v>
      </c>
      <c r="I22" s="18">
        <f t="shared" si="7"/>
        <v>11251.819999999998</v>
      </c>
      <c r="J22" s="18">
        <f t="shared" si="7"/>
        <v>12545.009999999998</v>
      </c>
      <c r="K22" s="18">
        <f t="shared" si="7"/>
        <v>14078.329999999998</v>
      </c>
      <c r="L22" s="18">
        <f t="shared" si="7"/>
        <v>15619.029999999999</v>
      </c>
      <c r="M22" s="18">
        <f t="shared" si="7"/>
        <v>17437.1</v>
      </c>
      <c r="N22" s="18">
        <f t="shared" si="7"/>
        <v>19235.649999999998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1659.835</v>
      </c>
      <c r="D23" s="20">
        <f aca="true" t="shared" si="8" ref="D23:N23">AVERAGE(D19:D22)</f>
        <v>3281.7725</v>
      </c>
      <c r="E23" s="20">
        <f t="shared" si="8"/>
        <v>4905.504999999999</v>
      </c>
      <c r="F23" s="20">
        <f t="shared" si="8"/>
        <v>6559.634999999999</v>
      </c>
      <c r="G23" s="20">
        <f t="shared" si="8"/>
        <v>8145.7925000000005</v>
      </c>
      <c r="H23" s="20">
        <f t="shared" si="8"/>
        <v>9817.642499999998</v>
      </c>
      <c r="I23" s="20">
        <f t="shared" si="8"/>
        <v>11316.77</v>
      </c>
      <c r="J23" s="20">
        <f t="shared" si="8"/>
        <v>12620.2575</v>
      </c>
      <c r="K23" s="20">
        <f t="shared" si="8"/>
        <v>14113.880000000001</v>
      </c>
      <c r="L23" s="20">
        <f t="shared" si="8"/>
        <v>15664.855</v>
      </c>
      <c r="M23" s="20">
        <f t="shared" si="8"/>
        <v>17348.7575</v>
      </c>
      <c r="N23" s="20">
        <f t="shared" si="8"/>
        <v>19076.69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1591.46</v>
      </c>
      <c r="D24" s="22">
        <f>IF(D13="","",C24+D13)</f>
        <v>3316.26</v>
      </c>
      <c r="E24" s="22">
        <f aca="true" t="shared" si="9" ref="E24:N24">IF(E13="","",D24+E13)</f>
        <v>4901.18</v>
      </c>
      <c r="F24" s="22">
        <f t="shared" si="9"/>
        <v>6520.04</v>
      </c>
      <c r="G24" s="22">
        <f t="shared" si="9"/>
        <v>8279.1</v>
      </c>
      <c r="H24" s="22">
        <f t="shared" si="9"/>
        <v>9873.970000000001</v>
      </c>
      <c r="I24" s="22">
        <f t="shared" si="9"/>
        <v>11481.990000000002</v>
      </c>
      <c r="J24" s="22">
        <f t="shared" si="9"/>
        <v>12883.780000000002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-68.375</v>
      </c>
      <c r="D25" s="20">
        <f>IF(D24="","",D24-D23)</f>
        <v>34.48750000000018</v>
      </c>
      <c r="E25" s="20">
        <f aca="true" t="shared" si="10" ref="E25:N25">IF(E24="","",E24-E23)</f>
        <v>-4.324999999998909</v>
      </c>
      <c r="F25" s="20">
        <f t="shared" si="10"/>
        <v>-39.594999999999345</v>
      </c>
      <c r="G25" s="20">
        <f t="shared" si="10"/>
        <v>133.3074999999999</v>
      </c>
      <c r="H25" s="20">
        <f t="shared" si="10"/>
        <v>56.327500000003056</v>
      </c>
      <c r="I25" s="20">
        <f t="shared" si="10"/>
        <v>165.22000000000116</v>
      </c>
      <c r="J25" s="20">
        <f t="shared" si="10"/>
        <v>263.52250000000276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-0.04119385360593071</v>
      </c>
      <c r="D26" s="23">
        <f>IF(D24="","",D25/D23)</f>
        <v>0.010508802788736935</v>
      </c>
      <c r="E26" s="23">
        <f aca="true" t="shared" si="11" ref="E26:N26">IF(E24="","",E25/E23)</f>
        <v>-0.0008816625403498538</v>
      </c>
      <c r="F26" s="23">
        <f t="shared" si="11"/>
        <v>-0.006036159024091942</v>
      </c>
      <c r="G26" s="23">
        <f t="shared" si="11"/>
        <v>0.016365197124773297</v>
      </c>
      <c r="H26" s="23">
        <f t="shared" si="11"/>
        <v>0.005737375342400487</v>
      </c>
      <c r="I26" s="23">
        <f t="shared" si="11"/>
        <v>0.014599572139400302</v>
      </c>
      <c r="J26" s="23">
        <f t="shared" si="11"/>
        <v>0.020880913087550138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2018-03-12T18:46:22Z</dcterms:modified>
  <cp:category/>
  <cp:version/>
  <cp:contentType/>
  <cp:contentStatus/>
</cp:coreProperties>
</file>