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<sst xmlns="http://schemas.openxmlformats.org/spreadsheetml/2006/main" count="38" uniqueCount="23">
  <si>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</si>
  <si>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</si>
  <si>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</si>
  <si>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</si>
  <si>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</si>
  <si>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</si>
  <si>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</si>
  <si>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</si>
  <si>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</si>
  <si>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</si>
  <si>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</si>
  <si>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</si>
  <si>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</si>
  <si>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</si>
  <si>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FY 14 Actual</t>
  </si>
  <si>
    <t>FY 15 Actual</t>
  </si>
  <si>
    <t>FY 16 Actual</t>
  </si>
  <si>
    <t>FY 17 Actual</t>
  </si>
  <si>
    <t>Recyclables Tonnage by Month</t>
  </si>
  <si>
    <t>Recyclables Cumulative Tonnage by Fiscal Year</t>
  </si>
  <si>
    <t>AVG FY 14 - 17</t>
  </si>
  <si>
    <t>FY 18 Actual</t>
  </si>
  <si>
    <t>East Granby Recyclables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</si>
</sst>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22585315"/>
        <c:axId val="9706216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22585315"/>
        <c:axId val="9706216"/>
      </c:lineChart>
      <c:catAx>
        <c:axId val="2258531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06216"/>
        <c:crosses val="autoZero"/>
        <c:auto val="1"/>
        <c:lblOffset val="100"/>
        <c:tickLblSkip val="1"/>
        <c:noMultiLvlLbl val="0"/>
      </c:catAx>
      <c:valAx>
        <c:axId val="9706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5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34126537"/>
        <c:axId val="59299158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126537"/>
        <c:axId val="59299158"/>
      </c:lineChart>
      <c:catAx>
        <c:axId val="3412653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99158"/>
        <c:crosses val="autoZero"/>
        <c:auto val="1"/>
        <c:lblOffset val="100"/>
        <c:tickLblSkip val="1"/>
        <c:noMultiLvlLbl val="0"/>
      </c:catAx>
      <c:valAx>
        <c:axId val="59299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26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14</v>
      </c>
      <c r="C8" s="27">
        <v>44.71</v>
      </c>
      <c r="D8" s="27">
        <v>34.72</v>
      </c>
      <c r="E8" s="27">
        <v>32.01</v>
      </c>
      <c r="F8" s="27">
        <v>38.46</v>
      </c>
      <c r="G8" s="27">
        <v>33.96</v>
      </c>
      <c r="H8" s="27">
        <v>52.010000000000005</v>
      </c>
      <c r="I8" s="27">
        <v>39.010000000000005</v>
      </c>
      <c r="J8" s="27">
        <v>40.85</v>
      </c>
      <c r="K8" s="27">
        <v>43.65</v>
      </c>
      <c r="L8" s="27">
        <v>41.67</v>
      </c>
      <c r="M8" s="27">
        <v>38.47</v>
      </c>
      <c r="N8" s="27">
        <v>42.19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15</v>
      </c>
      <c r="C9" s="27">
        <v>36.1</v>
      </c>
      <c r="D9" s="27">
        <v>34.92</v>
      </c>
      <c r="E9" s="27">
        <v>39.76</v>
      </c>
      <c r="F9" s="27">
        <v>36.15</v>
      </c>
      <c r="G9" s="27">
        <v>38.36</v>
      </c>
      <c r="H9" s="27">
        <v>54.459999999999994</v>
      </c>
      <c r="I9" s="27">
        <v>24.26</v>
      </c>
      <c r="J9" s="27">
        <v>36.21</v>
      </c>
      <c r="K9" s="27">
        <v>39.11</v>
      </c>
      <c r="L9" s="27">
        <v>38.95</v>
      </c>
      <c r="M9" s="27">
        <v>27.39</v>
      </c>
      <c r="N9" s="27">
        <v>36.82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16</v>
      </c>
      <c r="C10" s="28">
        <v>34.480000000000004</v>
      </c>
      <c r="D10" s="28">
        <v>40.55</v>
      </c>
      <c r="E10" s="28">
        <v>52.010000000000005</v>
      </c>
      <c r="F10" s="28">
        <v>35.3</v>
      </c>
      <c r="G10" s="28">
        <v>38.39</v>
      </c>
      <c r="H10" s="28">
        <v>40.989999999999995</v>
      </c>
      <c r="I10" s="28">
        <v>36.09</v>
      </c>
      <c r="J10" s="28">
        <v>42.980000000000004</v>
      </c>
      <c r="K10" s="28">
        <v>38.54</v>
      </c>
      <c r="L10" s="28">
        <v>30.27</v>
      </c>
      <c r="M10" s="28">
        <v>38.58</v>
      </c>
      <c r="N10" s="28">
        <v>36.730000000000004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17</v>
      </c>
      <c r="C11" s="18">
        <v>59.07</v>
      </c>
      <c r="D11" s="18">
        <v>68.23</v>
      </c>
      <c r="E11" s="18">
        <v>39.77</v>
      </c>
      <c r="F11" s="18">
        <v>62.55</v>
      </c>
      <c r="G11" s="18">
        <v>76.62</v>
      </c>
      <c r="H11" s="18">
        <v>70.83</v>
      </c>
      <c r="I11" s="18">
        <v>81.6</v>
      </c>
      <c r="J11" s="18">
        <v>66.31</v>
      </c>
      <c r="K11" s="18">
        <v>64.27</v>
      </c>
      <c r="L11" s="18">
        <v>91.87</v>
      </c>
      <c r="M11" s="18">
        <v>204.31</v>
      </c>
      <c r="N11" s="18">
        <v>207.82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43.59</v>
      </c>
      <c r="D12" s="20">
        <f aca="true" t="shared" si="0" ref="D12:N12">AVERAGE(D8:D11)</f>
        <v>44.605000000000004</v>
      </c>
      <c r="E12" s="20">
        <f t="shared" si="0"/>
        <v>40.8875</v>
      </c>
      <c r="F12" s="20">
        <f t="shared" si="0"/>
        <v>43.114999999999995</v>
      </c>
      <c r="G12" s="20">
        <f t="shared" si="0"/>
        <v>46.832499999999996</v>
      </c>
      <c r="H12" s="20">
        <f t="shared" si="0"/>
        <v>54.57249999999999</v>
      </c>
      <c r="I12" s="20">
        <f t="shared" si="0"/>
        <v>45.24</v>
      </c>
      <c r="J12" s="20">
        <f t="shared" si="0"/>
        <v>46.587500000000006</v>
      </c>
      <c r="K12" s="20">
        <f t="shared" si="0"/>
        <v>46.3925</v>
      </c>
      <c r="L12" s="20">
        <f t="shared" si="0"/>
        <v>50.69</v>
      </c>
      <c r="M12" s="20">
        <f t="shared" si="0"/>
        <v>77.1875</v>
      </c>
      <c r="N12" s="20">
        <f t="shared" si="0"/>
        <v>80.89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156.15</v>
      </c>
      <c r="D13" s="22">
        <v>151.42</v>
      </c>
      <c r="E13" s="22">
        <v>47.15</v>
      </c>
      <c r="F13" s="22">
        <v>57.98</v>
      </c>
      <c r="G13" s="22">
        <v>42.2</v>
      </c>
      <c r="H13" s="22">
        <v>38.76</v>
      </c>
      <c r="I13" s="22">
        <v>54.42</v>
      </c>
      <c r="J13" s="22">
        <v>32.37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112.56</v>
      </c>
      <c r="D14" s="20">
        <f>IF(D13="","",D13-D12)</f>
        <v>106.81499999999998</v>
      </c>
      <c r="E14" s="20">
        <f aca="true" t="shared" si="1" ref="E14:N14">IF(E13="","",E13-E12)</f>
        <v>6.262499999999996</v>
      </c>
      <c r="F14" s="20">
        <f t="shared" si="1"/>
        <v>14.865000000000002</v>
      </c>
      <c r="G14" s="20">
        <f t="shared" si="1"/>
        <v>-4.632499999999993</v>
      </c>
      <c r="H14" s="20">
        <f t="shared" si="1"/>
        <v>-15.812499999999993</v>
      </c>
      <c r="I14" s="20">
        <f t="shared" si="1"/>
        <v>9.18</v>
      </c>
      <c r="J14" s="20">
        <f t="shared" si="1"/>
        <v>-14.217500000000008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2.582243633860977</v>
      </c>
      <c r="D15" s="23">
        <f>IF(D13="","",D14/D12)</f>
        <v>2.39468669431678</v>
      </c>
      <c r="E15" s="23">
        <f aca="true" t="shared" si="2" ref="E15:N15">IF(E13="","",E14/E12)</f>
        <v>0.1531641699785997</v>
      </c>
      <c r="F15" s="23">
        <f t="shared" si="2"/>
        <v>0.3447756001391628</v>
      </c>
      <c r="G15" s="23">
        <f t="shared" si="2"/>
        <v>-0.09891635082474763</v>
      </c>
      <c r="H15" s="23">
        <f t="shared" si="2"/>
        <v>-0.289752164551743</v>
      </c>
      <c r="I15" s="23">
        <f t="shared" si="2"/>
        <v>0.2029177718832891</v>
      </c>
      <c r="J15" s="23">
        <f t="shared" si="2"/>
        <v>-0.3051784276898311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44.71</v>
      </c>
      <c r="D19" s="10">
        <f>C19+D8</f>
        <v>79.43</v>
      </c>
      <c r="E19" s="10">
        <f aca="true" t="shared" si="4" ref="E19:N19">D19+E8</f>
        <v>111.44</v>
      </c>
      <c r="F19" s="10">
        <f t="shared" si="4"/>
        <v>149.9</v>
      </c>
      <c r="G19" s="10">
        <f t="shared" si="4"/>
        <v>183.86</v>
      </c>
      <c r="H19" s="10">
        <f t="shared" si="4"/>
        <v>235.87</v>
      </c>
      <c r="I19" s="10">
        <f t="shared" si="4"/>
        <v>274.88</v>
      </c>
      <c r="J19" s="10">
        <f t="shared" si="4"/>
        <v>315.73</v>
      </c>
      <c r="K19" s="10">
        <f t="shared" si="4"/>
        <v>359.38</v>
      </c>
      <c r="L19" s="10">
        <f t="shared" si="4"/>
        <v>401.05</v>
      </c>
      <c r="M19" s="10">
        <f t="shared" si="4"/>
        <v>439.52</v>
      </c>
      <c r="N19" s="10">
        <f t="shared" si="4"/>
        <v>481.71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36.1</v>
      </c>
      <c r="D20" s="10">
        <f>C20+D9</f>
        <v>71.02000000000001</v>
      </c>
      <c r="E20" s="10">
        <f aca="true" t="shared" si="5" ref="E20:N20">D20+E9</f>
        <v>110.78</v>
      </c>
      <c r="F20" s="10">
        <f t="shared" si="5"/>
        <v>146.93</v>
      </c>
      <c r="G20" s="10">
        <f t="shared" si="5"/>
        <v>185.29000000000002</v>
      </c>
      <c r="H20" s="10">
        <f t="shared" si="5"/>
        <v>239.75</v>
      </c>
      <c r="I20" s="10">
        <f t="shared" si="5"/>
        <v>264.01</v>
      </c>
      <c r="J20" s="10">
        <f t="shared" si="5"/>
        <v>300.21999999999997</v>
      </c>
      <c r="K20" s="10">
        <f t="shared" si="5"/>
        <v>339.33</v>
      </c>
      <c r="L20" s="10">
        <f t="shared" si="5"/>
        <v>378.28</v>
      </c>
      <c r="M20" s="10">
        <f t="shared" si="5"/>
        <v>405.66999999999996</v>
      </c>
      <c r="N20" s="10">
        <f t="shared" si="5"/>
        <v>442.48999999999995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34.480000000000004</v>
      </c>
      <c r="D21" s="10">
        <f>C21+D10</f>
        <v>75.03</v>
      </c>
      <c r="E21" s="18">
        <f aca="true" t="shared" si="6" ref="E21:N21">D21+E10</f>
        <v>127.04</v>
      </c>
      <c r="F21" s="18">
        <f t="shared" si="6"/>
        <v>162.34</v>
      </c>
      <c r="G21" s="18">
        <f t="shared" si="6"/>
        <v>200.73000000000002</v>
      </c>
      <c r="H21" s="18">
        <f t="shared" si="6"/>
        <v>241.72000000000003</v>
      </c>
      <c r="I21" s="18">
        <f t="shared" si="6"/>
        <v>277.81000000000006</v>
      </c>
      <c r="J21" s="18">
        <f t="shared" si="6"/>
        <v>320.7900000000001</v>
      </c>
      <c r="K21" s="18">
        <f t="shared" si="6"/>
        <v>359.3300000000001</v>
      </c>
      <c r="L21" s="18">
        <f t="shared" si="6"/>
        <v>389.6000000000001</v>
      </c>
      <c r="M21" s="18">
        <f t="shared" si="6"/>
        <v>428.18000000000006</v>
      </c>
      <c r="N21" s="18">
        <f t="shared" si="6"/>
        <v>464.9100000000001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59.07</v>
      </c>
      <c r="D22" s="18">
        <f aca="true" t="shared" si="7" ref="D22:N22">IF(D11="","",C22+D11)</f>
        <v>127.30000000000001</v>
      </c>
      <c r="E22" s="18">
        <f t="shared" si="7"/>
        <v>167.07000000000002</v>
      </c>
      <c r="F22" s="18">
        <f t="shared" si="7"/>
        <v>229.62</v>
      </c>
      <c r="G22" s="18">
        <f t="shared" si="7"/>
        <v>306.24</v>
      </c>
      <c r="H22" s="18">
        <f t="shared" si="7"/>
        <v>377.07</v>
      </c>
      <c r="I22" s="18">
        <f t="shared" si="7"/>
        <v>458.66999999999996</v>
      </c>
      <c r="J22" s="18">
        <f t="shared" si="7"/>
        <v>524.98</v>
      </c>
      <c r="K22" s="18">
        <f t="shared" si="7"/>
        <v>589.25</v>
      </c>
      <c r="L22" s="18">
        <f t="shared" si="7"/>
        <v>681.12</v>
      </c>
      <c r="M22" s="18">
        <f t="shared" si="7"/>
        <v>885.4300000000001</v>
      </c>
      <c r="N22" s="18">
        <f t="shared" si="7"/>
        <v>1093.25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43.59</v>
      </c>
      <c r="D23" s="20">
        <f aca="true" t="shared" si="8" ref="D23:N23">AVERAGE(D19:D22)</f>
        <v>88.19500000000001</v>
      </c>
      <c r="E23" s="20">
        <f t="shared" si="8"/>
        <v>129.0825</v>
      </c>
      <c r="F23" s="20">
        <f t="shared" si="8"/>
        <v>172.19750000000002</v>
      </c>
      <c r="G23" s="20">
        <f t="shared" si="8"/>
        <v>219.03000000000003</v>
      </c>
      <c r="H23" s="20">
        <f t="shared" si="8"/>
        <v>273.6025</v>
      </c>
      <c r="I23" s="20">
        <f t="shared" si="8"/>
        <v>318.8425</v>
      </c>
      <c r="J23" s="20">
        <f t="shared" si="8"/>
        <v>365.43000000000006</v>
      </c>
      <c r="K23" s="20">
        <f t="shared" si="8"/>
        <v>411.82250000000005</v>
      </c>
      <c r="L23" s="20">
        <f t="shared" si="8"/>
        <v>462.51250000000005</v>
      </c>
      <c r="M23" s="20">
        <f t="shared" si="8"/>
        <v>539.7</v>
      </c>
      <c r="N23" s="20">
        <f t="shared" si="8"/>
        <v>620.59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156.15</v>
      </c>
      <c r="D24" s="22">
        <f>IF(D13="","",C24+D13)</f>
        <v>307.57</v>
      </c>
      <c r="E24" s="22">
        <f aca="true" t="shared" si="9" ref="E24:N24">IF(E13="","",D24+E13)</f>
        <v>354.71999999999997</v>
      </c>
      <c r="F24" s="22">
        <f t="shared" si="9"/>
        <v>412.7</v>
      </c>
      <c r="G24" s="22">
        <f t="shared" si="9"/>
        <v>454.9</v>
      </c>
      <c r="H24" s="22">
        <f t="shared" si="9"/>
        <v>493.65999999999997</v>
      </c>
      <c r="I24" s="22">
        <f t="shared" si="9"/>
        <v>548.0799999999999</v>
      </c>
      <c r="J24" s="22">
        <f t="shared" si="9"/>
        <v>580.4499999999999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112.56</v>
      </c>
      <c r="D25" s="20">
        <f>IF(D24="","",D24-D23)</f>
        <v>219.375</v>
      </c>
      <c r="E25" s="20">
        <f aca="true" t="shared" si="10" ref="E25:N25">IF(E24="","",E24-E23)</f>
        <v>225.63749999999996</v>
      </c>
      <c r="F25" s="20">
        <f t="shared" si="10"/>
        <v>240.50249999999997</v>
      </c>
      <c r="G25" s="20">
        <f t="shared" si="10"/>
        <v>235.86999999999995</v>
      </c>
      <c r="H25" s="20">
        <f t="shared" si="10"/>
        <v>220.05749999999995</v>
      </c>
      <c r="I25" s="20">
        <f t="shared" si="10"/>
        <v>229.23749999999995</v>
      </c>
      <c r="J25" s="20">
        <f t="shared" si="10"/>
        <v>215.01999999999987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2.582243633860977</v>
      </c>
      <c r="D26" s="23">
        <f>IF(D24="","",D25/D23)</f>
        <v>2.4873859062305117</v>
      </c>
      <c r="E26" s="23">
        <f aca="true" t="shared" si="11" ref="E26:N26">IF(E24="","",E25/E23)</f>
        <v>1.748009993608738</v>
      </c>
      <c r="F26" s="23">
        <f t="shared" si="11"/>
        <v>1.3966666182726226</v>
      </c>
      <c r="G26" s="23">
        <f t="shared" si="11"/>
        <v>1.0768844450531887</v>
      </c>
      <c r="H26" s="23">
        <f t="shared" si="11"/>
        <v>0.8042963788708068</v>
      </c>
      <c r="I26" s="23">
        <f t="shared" si="11"/>
        <v>0.7189678289437574</v>
      </c>
      <c r="J26" s="23">
        <f t="shared" si="11"/>
        <v>0.588402703664176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2018-03-12T18:55:11Z</dcterms:modified>
  <cp:category/>
  <cp:version/>
  <cp:contentType/>
  <cp:contentStatus/>
</cp:coreProperties>
</file>