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<sst xmlns="http://schemas.openxmlformats.org/spreadsheetml/2006/main" count="38" uniqueCount="23">
  <si>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</si>
  <si>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</si>
  <si>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</si>
  <si>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</si>
  <si>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</si>
  <si>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</si>
  <si>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</si>
  <si>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</si>
  <si>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</si>
  <si>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</si>
  <si>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</si>
  <si>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</si>
  <si>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</si>
  <si>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</si>
  <si>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</si>
  <si>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</si>
  <si>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</si>
  <si>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</si>
  <si>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</si>
  <si>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</si>
  <si>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</si>
  <si>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</si>
  <si>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Durham (Durham-Middlefield) 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</si>
</sst>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24914173"/>
        <c:axId val="22900966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24914173"/>
        <c:axId val="22900966"/>
      </c:lineChart>
      <c:catAx>
        <c:axId val="249141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0966"/>
        <c:crosses val="autoZero"/>
        <c:auto val="1"/>
        <c:lblOffset val="100"/>
        <c:tickLblSkip val="1"/>
        <c:noMultiLvlLbl val="0"/>
      </c:catAx>
      <c:valAx>
        <c:axId val="22900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4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4782103"/>
        <c:axId val="43038928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82103"/>
        <c:axId val="43038928"/>
      </c:lineChart>
      <c:catAx>
        <c:axId val="478210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8928"/>
        <c:crosses val="autoZero"/>
        <c:auto val="1"/>
        <c:lblOffset val="100"/>
        <c:tickLblSkip val="1"/>
        <c:noMultiLvlLbl val="0"/>
      </c:catAx>
      <c:valAx>
        <c:axId val="4303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f>180.43+333.07</f>
        <v>513.5</v>
      </c>
      <c r="D8" s="27">
        <f>224.66+316.85</f>
        <v>541.51</v>
      </c>
      <c r="E8" s="27">
        <f>175.2+335.3</f>
        <v>510.5</v>
      </c>
      <c r="F8" s="27">
        <f>194.74+307.23</f>
        <v>501.97</v>
      </c>
      <c r="G8" s="27">
        <f>179.95+281.96</f>
        <v>461.90999999999997</v>
      </c>
      <c r="H8" s="27">
        <f>344.61+162.14</f>
        <v>506.75</v>
      </c>
      <c r="I8" s="27">
        <f>274.75+171.86</f>
        <v>446.61</v>
      </c>
      <c r="J8" s="27">
        <v>377.18</v>
      </c>
      <c r="K8" s="27">
        <v>421.75</v>
      </c>
      <c r="L8" s="27">
        <v>508.66999999999996</v>
      </c>
      <c r="M8" s="27">
        <v>496.16999999999996</v>
      </c>
      <c r="N8" s="27">
        <v>518.1800000000001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529.45</v>
      </c>
      <c r="D9" s="27">
        <v>487.71000000000004</v>
      </c>
      <c r="E9" s="27">
        <v>525.76</v>
      </c>
      <c r="F9" s="27">
        <v>502.59999999999997</v>
      </c>
      <c r="G9" s="27">
        <v>463.58</v>
      </c>
      <c r="H9" s="27">
        <v>516.85</v>
      </c>
      <c r="I9" s="27">
        <v>422.21999999999997</v>
      </c>
      <c r="J9" s="27">
        <v>349.03999999999996</v>
      </c>
      <c r="K9" s="27">
        <v>440.22999999999996</v>
      </c>
      <c r="L9" s="27">
        <v>509.39</v>
      </c>
      <c r="M9" s="27">
        <v>476.56</v>
      </c>
      <c r="N9" s="27">
        <v>527.14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483.51000000000005</v>
      </c>
      <c r="D10" s="28">
        <v>476.12999999999994</v>
      </c>
      <c r="E10" s="28">
        <v>494.06000000000006</v>
      </c>
      <c r="F10" s="28">
        <v>560.18</v>
      </c>
      <c r="G10" s="28">
        <v>511.14</v>
      </c>
      <c r="H10" s="28">
        <v>610.16</v>
      </c>
      <c r="I10" s="28">
        <v>445.19999999999993</v>
      </c>
      <c r="J10" s="28">
        <v>480.17</v>
      </c>
      <c r="K10" s="28">
        <v>533.2700000000001</v>
      </c>
      <c r="L10" s="28">
        <v>498.11</v>
      </c>
      <c r="M10" s="28">
        <v>533.57</v>
      </c>
      <c r="N10" s="28">
        <v>669.12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621.63</v>
      </c>
      <c r="D11" s="18">
        <v>737.87</v>
      </c>
      <c r="E11" s="18">
        <v>768.21</v>
      </c>
      <c r="F11" s="18">
        <v>742.24</v>
      </c>
      <c r="G11" s="18">
        <v>669.47</v>
      </c>
      <c r="H11" s="18">
        <v>611.18</v>
      </c>
      <c r="I11" s="18">
        <v>596.47</v>
      </c>
      <c r="J11" s="18">
        <v>450.19</v>
      </c>
      <c r="K11" s="18">
        <v>522.66</v>
      </c>
      <c r="L11" s="18">
        <v>524.47</v>
      </c>
      <c r="M11" s="18">
        <v>622.21</v>
      </c>
      <c r="N11" s="18">
        <v>611.19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537.0225</v>
      </c>
      <c r="D12" s="20">
        <f aca="true" t="shared" si="0" ref="D12:N12">AVERAGE(D8:D11)</f>
        <v>560.805</v>
      </c>
      <c r="E12" s="20">
        <f t="shared" si="0"/>
        <v>574.6325</v>
      </c>
      <c r="F12" s="20">
        <f t="shared" si="0"/>
        <v>576.7475</v>
      </c>
      <c r="G12" s="20">
        <f t="shared" si="0"/>
        <v>526.5250000000001</v>
      </c>
      <c r="H12" s="20">
        <f t="shared" si="0"/>
        <v>561.235</v>
      </c>
      <c r="I12" s="20">
        <f t="shared" si="0"/>
        <v>477.62499999999994</v>
      </c>
      <c r="J12" s="20">
        <f t="shared" si="0"/>
        <v>414.14500000000004</v>
      </c>
      <c r="K12" s="20">
        <f t="shared" si="0"/>
        <v>479.47749999999996</v>
      </c>
      <c r="L12" s="20">
        <f t="shared" si="0"/>
        <v>510.16</v>
      </c>
      <c r="M12" s="20">
        <f t="shared" si="0"/>
        <v>532.1275</v>
      </c>
      <c r="N12" s="20">
        <f t="shared" si="0"/>
        <v>581.4075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578.57</v>
      </c>
      <c r="D13" s="22">
        <v>589.35</v>
      </c>
      <c r="E13" s="22">
        <v>585.29</v>
      </c>
      <c r="F13" s="22">
        <v>604.05</v>
      </c>
      <c r="G13" s="22">
        <v>589.55</v>
      </c>
      <c r="H13" s="22">
        <v>488.76</v>
      </c>
      <c r="I13" s="22">
        <v>509.42</v>
      </c>
      <c r="J13" s="22">
        <v>470.63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41.547500000000014</v>
      </c>
      <c r="D14" s="20">
        <f>IF(D13="","",D13-D12)</f>
        <v>28.545000000000073</v>
      </c>
      <c r="E14" s="20">
        <f aca="true" t="shared" si="1" ref="E14:N14">IF(E13="","",E13-E12)</f>
        <v>10.657499999999914</v>
      </c>
      <c r="F14" s="20">
        <f t="shared" si="1"/>
        <v>27.30250000000001</v>
      </c>
      <c r="G14" s="20">
        <f t="shared" si="1"/>
        <v>63.024999999999864</v>
      </c>
      <c r="H14" s="20">
        <f t="shared" si="1"/>
        <v>-72.47500000000002</v>
      </c>
      <c r="I14" s="20">
        <f t="shared" si="1"/>
        <v>31.795000000000073</v>
      </c>
      <c r="J14" s="20">
        <f t="shared" si="1"/>
        <v>56.48499999999996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0.0773664045733652</v>
      </c>
      <c r="D15" s="23">
        <f>IF(D13="","",D14/D12)</f>
        <v>0.05090004547035079</v>
      </c>
      <c r="E15" s="23">
        <f aca="true" t="shared" si="2" ref="E15:N15">IF(E13="","",E14/E12)</f>
        <v>0.01854663632843585</v>
      </c>
      <c r="F15" s="23">
        <f t="shared" si="2"/>
        <v>0.047338740089900716</v>
      </c>
      <c r="G15" s="23">
        <f t="shared" si="2"/>
        <v>0.1196999192820851</v>
      </c>
      <c r="H15" s="23">
        <f t="shared" si="2"/>
        <v>-0.12913485438363612</v>
      </c>
      <c r="I15" s="23">
        <f t="shared" si="2"/>
        <v>0.06656896100497268</v>
      </c>
      <c r="J15" s="23">
        <f t="shared" si="2"/>
        <v>0.13638942882323812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513.5</v>
      </c>
      <c r="D19" s="10">
        <f>C19+D8</f>
        <v>1055.01</v>
      </c>
      <c r="E19" s="10">
        <f aca="true" t="shared" si="4" ref="E19:N19">D19+E8</f>
        <v>1565.51</v>
      </c>
      <c r="F19" s="10">
        <f t="shared" si="4"/>
        <v>2067.48</v>
      </c>
      <c r="G19" s="10">
        <f t="shared" si="4"/>
        <v>2529.39</v>
      </c>
      <c r="H19" s="10">
        <f t="shared" si="4"/>
        <v>3036.14</v>
      </c>
      <c r="I19" s="10">
        <f t="shared" si="4"/>
        <v>3482.75</v>
      </c>
      <c r="J19" s="10">
        <f t="shared" si="4"/>
        <v>3859.93</v>
      </c>
      <c r="K19" s="10">
        <f t="shared" si="4"/>
        <v>4281.68</v>
      </c>
      <c r="L19" s="10">
        <f t="shared" si="4"/>
        <v>4790.35</v>
      </c>
      <c r="M19" s="10">
        <f t="shared" si="4"/>
        <v>5286.52</v>
      </c>
      <c r="N19" s="10">
        <f t="shared" si="4"/>
        <v>5804.700000000001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529.45</v>
      </c>
      <c r="D20" s="10">
        <f>C20+D9</f>
        <v>1017.1600000000001</v>
      </c>
      <c r="E20" s="10">
        <f aca="true" t="shared" si="5" ref="E20:N20">D20+E9</f>
        <v>1542.92</v>
      </c>
      <c r="F20" s="10">
        <f t="shared" si="5"/>
        <v>2045.52</v>
      </c>
      <c r="G20" s="10">
        <f t="shared" si="5"/>
        <v>2509.1</v>
      </c>
      <c r="H20" s="10">
        <f t="shared" si="5"/>
        <v>3025.95</v>
      </c>
      <c r="I20" s="10">
        <f t="shared" si="5"/>
        <v>3448.1699999999996</v>
      </c>
      <c r="J20" s="10">
        <f t="shared" si="5"/>
        <v>3797.2099999999996</v>
      </c>
      <c r="K20" s="10">
        <f t="shared" si="5"/>
        <v>4237.44</v>
      </c>
      <c r="L20" s="10">
        <f t="shared" si="5"/>
        <v>4746.83</v>
      </c>
      <c r="M20" s="10">
        <f t="shared" si="5"/>
        <v>5223.39</v>
      </c>
      <c r="N20" s="10">
        <f t="shared" si="5"/>
        <v>5750.530000000001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483.51000000000005</v>
      </c>
      <c r="D21" s="10">
        <f>C21+D10</f>
        <v>959.64</v>
      </c>
      <c r="E21" s="18">
        <f aca="true" t="shared" si="6" ref="E21:N21">D21+E10</f>
        <v>1453.7</v>
      </c>
      <c r="F21" s="18">
        <f t="shared" si="6"/>
        <v>2013.88</v>
      </c>
      <c r="G21" s="18">
        <f t="shared" si="6"/>
        <v>2525.02</v>
      </c>
      <c r="H21" s="18">
        <f t="shared" si="6"/>
        <v>3135.18</v>
      </c>
      <c r="I21" s="18">
        <f t="shared" si="6"/>
        <v>3580.3799999999997</v>
      </c>
      <c r="J21" s="18">
        <f t="shared" si="6"/>
        <v>4060.5499999999997</v>
      </c>
      <c r="K21" s="18">
        <f t="shared" si="6"/>
        <v>4593.82</v>
      </c>
      <c r="L21" s="18">
        <f t="shared" si="6"/>
        <v>5091.929999999999</v>
      </c>
      <c r="M21" s="18">
        <f t="shared" si="6"/>
        <v>5625.499999999999</v>
      </c>
      <c r="N21" s="18">
        <f t="shared" si="6"/>
        <v>6294.619999999999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621.63</v>
      </c>
      <c r="D22" s="18">
        <f aca="true" t="shared" si="7" ref="D22:N22">IF(D11="","",C22+D11)</f>
        <v>1359.5</v>
      </c>
      <c r="E22" s="18">
        <f t="shared" si="7"/>
        <v>2127.71</v>
      </c>
      <c r="F22" s="18">
        <f t="shared" si="7"/>
        <v>2869.95</v>
      </c>
      <c r="G22" s="18">
        <f t="shared" si="7"/>
        <v>3539.42</v>
      </c>
      <c r="H22" s="18">
        <f t="shared" si="7"/>
        <v>4150.6</v>
      </c>
      <c r="I22" s="18">
        <f t="shared" si="7"/>
        <v>4747.070000000001</v>
      </c>
      <c r="J22" s="18">
        <f t="shared" si="7"/>
        <v>5197.26</v>
      </c>
      <c r="K22" s="18">
        <f t="shared" si="7"/>
        <v>5719.92</v>
      </c>
      <c r="L22" s="18">
        <f t="shared" si="7"/>
        <v>6244.39</v>
      </c>
      <c r="M22" s="18">
        <f t="shared" si="7"/>
        <v>6866.6</v>
      </c>
      <c r="N22" s="18">
        <f t="shared" si="7"/>
        <v>7477.790000000001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537.0225</v>
      </c>
      <c r="D23" s="20">
        <f aca="true" t="shared" si="8" ref="D23:N23">AVERAGE(D19:D22)</f>
        <v>1097.8274999999999</v>
      </c>
      <c r="E23" s="20">
        <f t="shared" si="8"/>
        <v>1672.46</v>
      </c>
      <c r="F23" s="20">
        <f t="shared" si="8"/>
        <v>2249.2075</v>
      </c>
      <c r="G23" s="20">
        <f t="shared" si="8"/>
        <v>2775.7325</v>
      </c>
      <c r="H23" s="20">
        <f t="shared" si="8"/>
        <v>3336.9675</v>
      </c>
      <c r="I23" s="20">
        <f t="shared" si="8"/>
        <v>3814.5924999999997</v>
      </c>
      <c r="J23" s="20">
        <f t="shared" si="8"/>
        <v>4228.737499999999</v>
      </c>
      <c r="K23" s="20">
        <f t="shared" si="8"/>
        <v>4708.215</v>
      </c>
      <c r="L23" s="20">
        <f t="shared" si="8"/>
        <v>5218.375</v>
      </c>
      <c r="M23" s="20">
        <f t="shared" si="8"/>
        <v>5750.5025000000005</v>
      </c>
      <c r="N23" s="20">
        <f t="shared" si="8"/>
        <v>6331.91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578.57</v>
      </c>
      <c r="D24" s="22">
        <f>IF(D13="","",C24+D13)</f>
        <v>1167.92</v>
      </c>
      <c r="E24" s="22">
        <f aca="true" t="shared" si="9" ref="E24:N24">IF(E13="","",D24+E13)</f>
        <v>1753.21</v>
      </c>
      <c r="F24" s="22">
        <f t="shared" si="9"/>
        <v>2357.26</v>
      </c>
      <c r="G24" s="22">
        <f t="shared" si="9"/>
        <v>2946.8100000000004</v>
      </c>
      <c r="H24" s="22">
        <f t="shared" si="9"/>
        <v>3435.5700000000006</v>
      </c>
      <c r="I24" s="22">
        <f t="shared" si="9"/>
        <v>3944.9900000000007</v>
      </c>
      <c r="J24" s="22">
        <f t="shared" si="9"/>
        <v>4415.620000000001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41.547500000000014</v>
      </c>
      <c r="D25" s="20">
        <f>IF(D24="","",D24-D23)</f>
        <v>70.0925000000002</v>
      </c>
      <c r="E25" s="20">
        <f aca="true" t="shared" si="10" ref="E25:N25">IF(E24="","",E24-E23)</f>
        <v>80.75</v>
      </c>
      <c r="F25" s="20">
        <f t="shared" si="10"/>
        <v>108.05250000000024</v>
      </c>
      <c r="G25" s="20">
        <f t="shared" si="10"/>
        <v>171.07750000000033</v>
      </c>
      <c r="H25" s="20">
        <f t="shared" si="10"/>
        <v>98.60250000000042</v>
      </c>
      <c r="I25" s="20">
        <f t="shared" si="10"/>
        <v>130.39750000000095</v>
      </c>
      <c r="J25" s="20">
        <f t="shared" si="10"/>
        <v>186.88250000000153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0.0773664045733652</v>
      </c>
      <c r="D26" s="23">
        <f>IF(D24="","",D25/D23)</f>
        <v>0.06384655148463689</v>
      </c>
      <c r="E26" s="23">
        <f aca="true" t="shared" si="11" ref="E26:N26">IF(E24="","",E25/E23)</f>
        <v>0.04828217117300264</v>
      </c>
      <c r="F26" s="23">
        <f t="shared" si="11"/>
        <v>0.04804025417841628</v>
      </c>
      <c r="G26" s="23">
        <f t="shared" si="11"/>
        <v>0.06163328058449448</v>
      </c>
      <c r="H26" s="23">
        <f t="shared" si="11"/>
        <v>0.02954853471003251</v>
      </c>
      <c r="I26" s="23">
        <f t="shared" si="11"/>
        <v>0.03418386105462142</v>
      </c>
      <c r="J26" s="23">
        <f t="shared" si="11"/>
        <v>0.044193450172776524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2018-03-12T18:46:41Z</dcterms:modified>
  <cp:category/>
  <cp:version/>
  <cp:contentType/>
  <cp:contentStatus/>
</cp:coreProperties>
</file>