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<sst xmlns="http://schemas.openxmlformats.org/spreadsheetml/2006/main" count="42" uniqueCount="25">
  <si>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</si>
  <si>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</si>
  <si>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</si>
  <si>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</si>
  <si>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</si>
  <si>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</si>
  <si>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</si>
  <si>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</si>
  <si>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</si>
  <si>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</si>
  <si>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</si>
  <si>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</si>
  <si>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</si>
  <si>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</si>
  <si>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</si>
  <si>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</si>
  <si>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</si>
  <si>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</si>
  <si>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</si>
  <si>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</si>
  <si>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06 Actual</t>
  </si>
  <si>
    <t>FY 07 Actual</t>
  </si>
  <si>
    <t>FY 08 Actual</t>
  </si>
  <si>
    <t>AVG FY 06 - 08</t>
  </si>
  <si>
    <t>FY 09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</si>
</sst>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8.4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7" fontId="0" fillId="33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06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07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08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09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18842429"/>
        <c:axId val="35364134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06 - 08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18842429"/>
        <c:axId val="35364134"/>
      </c:lineChart>
      <c:catAx>
        <c:axId val="1884242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2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NewTonnage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December</v>
          </cell>
          <cell r="B3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idgeport"/>
      <sheetName val="Mid-CT"/>
      <sheetName val="Southeast"/>
      <sheetName val="Wallingford"/>
      <sheetName val="MoYr"/>
    </sheetNames>
    <sheetDataSet>
      <sheetData sheetId="0">
        <row r="10">
          <cell r="B10" t="str">
            <v>Bethany</v>
          </cell>
          <cell r="D10">
            <v>1100</v>
          </cell>
          <cell r="BQ10">
            <v>136.74000549316406</v>
          </cell>
          <cell r="BR10">
            <v>142.83999633789062</v>
          </cell>
          <cell r="BS10">
            <v>152.75999450683594</v>
          </cell>
          <cell r="BT10">
            <v>137.58999633789062</v>
          </cell>
          <cell r="BU10">
            <v>143.97000122070312</v>
          </cell>
          <cell r="BV10">
            <v>131.11000061035156</v>
          </cell>
          <cell r="BW10">
            <v>158.86000061035156</v>
          </cell>
          <cell r="BX10">
            <v>114.30000305175781</v>
          </cell>
          <cell r="BY10">
            <v>132.5</v>
          </cell>
          <cell r="BZ10">
            <v>126.52</v>
          </cell>
          <cell r="CA10">
            <v>144.67999267578125</v>
          </cell>
          <cell r="CB10">
            <v>166.0800018310547</v>
          </cell>
          <cell r="CC10">
            <v>139.74000549316406</v>
          </cell>
          <cell r="CD10">
            <v>167.5500030517578</v>
          </cell>
          <cell r="CE10">
            <v>136.52000427246094</v>
          </cell>
          <cell r="CF10">
            <v>161.2899932861328</v>
          </cell>
          <cell r="CG10">
            <v>145.33999633789062</v>
          </cell>
          <cell r="CH10">
            <v>166.55999755859375</v>
          </cell>
          <cell r="CI10">
            <v>137.0800018310547</v>
          </cell>
          <cell r="CJ10">
            <v>138.22000122070312</v>
          </cell>
          <cell r="CK10">
            <v>153.57000732421875</v>
          </cell>
          <cell r="CL10">
            <v>155.0500030517578</v>
          </cell>
          <cell r="CM10">
            <v>169.2100067138672</v>
          </cell>
          <cell r="CN10">
            <v>163.41000366210938</v>
          </cell>
          <cell r="CO10">
            <v>139.8800048828125</v>
          </cell>
          <cell r="CP10">
            <v>159.52999877929688</v>
          </cell>
          <cell r="CQ10">
            <v>134.67999267578125</v>
          </cell>
          <cell r="CR10">
            <v>142.99000549316406</v>
          </cell>
          <cell r="CS10">
            <v>161.83999633789062</v>
          </cell>
          <cell r="CT10">
            <v>130.52000427246094</v>
          </cell>
          <cell r="CU10">
            <v>170.61000061035156</v>
          </cell>
          <cell r="CV10">
            <v>120.47000122070312</v>
          </cell>
          <cell r="CW10">
            <v>123.2300033569336</v>
          </cell>
          <cell r="CX10">
            <v>142.0399932861328</v>
          </cell>
          <cell r="CY10">
            <v>147.25</v>
          </cell>
          <cell r="CZ10">
            <v>139.3699951171875</v>
          </cell>
          <cell r="DA10">
            <v>156.07000732421875</v>
          </cell>
          <cell r="DB10">
            <v>141</v>
          </cell>
          <cell r="DC10">
            <v>132.83999633789062</v>
          </cell>
          <cell r="DD10">
            <v>150.87</v>
          </cell>
          <cell r="DE10">
            <v>115.06</v>
          </cell>
          <cell r="DF10">
            <v>150.74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CONCATENATE('[2]Bridgeport'!$B$10," - ",'[1]MonthYear'!$A$3," ",'[1]MonthYear'!$B$3)</f>
        <v>Bethany - December 2008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1100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'[2]Bridgeport'!$D$10</f>
        <v>1100</v>
      </c>
      <c r="D3" s="7">
        <f>C3</f>
        <v>1100</v>
      </c>
      <c r="E3" s="7">
        <f>C3</f>
        <v>1100</v>
      </c>
      <c r="F3" s="7">
        <f>C3</f>
        <v>1100</v>
      </c>
      <c r="G3" s="7">
        <f>C3</f>
        <v>1100</v>
      </c>
      <c r="H3" s="7">
        <f>C3</f>
        <v>1100</v>
      </c>
      <c r="I3" s="7">
        <f>C3</f>
        <v>1100</v>
      </c>
      <c r="J3" s="7">
        <f>C3</f>
        <v>1100</v>
      </c>
      <c r="K3" s="7">
        <f>C3</f>
        <v>1100</v>
      </c>
      <c r="L3" s="7">
        <f>C3</f>
        <v>1100</v>
      </c>
      <c r="M3" s="7">
        <f>C3</f>
        <v>1100</v>
      </c>
      <c r="N3" s="7">
        <f>C3</f>
        <v>1100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'[2]Bridgeport'!BQ$10</f>
        <v>136.74000549316406</v>
      </c>
      <c r="D6" s="11">
        <f>'[2]Bridgeport'!BR$10</f>
        <v>142.83999633789062</v>
      </c>
      <c r="E6" s="11">
        <f>'[2]Bridgeport'!BS$10</f>
        <v>152.75999450683594</v>
      </c>
      <c r="F6" s="11">
        <f>'[2]Bridgeport'!BT$10</f>
        <v>137.58999633789062</v>
      </c>
      <c r="G6" s="11">
        <f>'[2]Bridgeport'!BU$10</f>
        <v>143.97000122070312</v>
      </c>
      <c r="H6" s="11">
        <f>'[2]Bridgeport'!BV$10</f>
        <v>131.11000061035156</v>
      </c>
      <c r="I6" s="11">
        <f>'[2]Bridgeport'!BW$10</f>
        <v>158.86000061035156</v>
      </c>
      <c r="J6" s="11">
        <f>'[2]Bridgeport'!BX$10</f>
        <v>114.30000305175781</v>
      </c>
      <c r="K6" s="11">
        <f>'[2]Bridgeport'!BY$10</f>
        <v>132.5</v>
      </c>
      <c r="L6" s="11">
        <f>'[2]Bridgeport'!BZ$10</f>
        <v>126.52</v>
      </c>
      <c r="M6" s="11">
        <f>'[2]Bridgeport'!CA$10</f>
        <v>144.67999267578125</v>
      </c>
      <c r="N6" s="11">
        <f>'[2]Bridgeport'!CB$10</f>
        <v>166.0800018310547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'[2]Bridgeport'!CC$10</f>
        <v>139.74000549316406</v>
      </c>
      <c r="D7" s="11">
        <f>'[2]Bridgeport'!CD$10</f>
        <v>167.5500030517578</v>
      </c>
      <c r="E7" s="11">
        <f>'[2]Bridgeport'!CE$10</f>
        <v>136.52000427246094</v>
      </c>
      <c r="F7" s="11">
        <f>'[2]Bridgeport'!CF$10</f>
        <v>161.2899932861328</v>
      </c>
      <c r="G7" s="11">
        <f>'[2]Bridgeport'!CG$10</f>
        <v>145.33999633789062</v>
      </c>
      <c r="H7" s="11">
        <f>'[2]Bridgeport'!CH$10</f>
        <v>166.55999755859375</v>
      </c>
      <c r="I7" s="11">
        <f>'[2]Bridgeport'!CI$10</f>
        <v>137.0800018310547</v>
      </c>
      <c r="J7" s="11">
        <f>'[2]Bridgeport'!CJ$10</f>
        <v>138.22000122070312</v>
      </c>
      <c r="K7" s="11">
        <f>'[2]Bridgeport'!CK$10</f>
        <v>153.57000732421875</v>
      </c>
      <c r="L7" s="11">
        <f>'[2]Bridgeport'!CL$10</f>
        <v>155.0500030517578</v>
      </c>
      <c r="M7" s="11">
        <f>'[2]Bridgeport'!CM$10</f>
        <v>169.2100067138672</v>
      </c>
      <c r="N7" s="11">
        <f>'[2]Bridgeport'!CN$10</f>
        <v>163.41000366210938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'[2]Bridgeport'!CO$10</f>
        <v>139.8800048828125</v>
      </c>
      <c r="D8" s="11">
        <f>'[2]Bridgeport'!CP$10</f>
        <v>159.52999877929688</v>
      </c>
      <c r="E8" s="11">
        <f>'[2]Bridgeport'!CQ$10</f>
        <v>134.67999267578125</v>
      </c>
      <c r="F8" s="11">
        <f>'[2]Bridgeport'!CR$10</f>
        <v>142.99000549316406</v>
      </c>
      <c r="G8" s="11">
        <f>'[2]Bridgeport'!CS$10</f>
        <v>161.83999633789062</v>
      </c>
      <c r="H8" s="11">
        <f>'[2]Bridgeport'!CT$10</f>
        <v>130.52000427246094</v>
      </c>
      <c r="I8" s="11">
        <f>'[2]Bridgeport'!CU$10</f>
        <v>170.61000061035156</v>
      </c>
      <c r="J8" s="11">
        <f>'[2]Bridgeport'!CV$10</f>
        <v>120.47000122070312</v>
      </c>
      <c r="K8" s="11">
        <f>'[2]Bridgeport'!CW$10</f>
        <v>123.2300033569336</v>
      </c>
      <c r="L8" s="11">
        <f>'[2]Bridgeport'!CX$10</f>
        <v>142.0399932861328</v>
      </c>
      <c r="M8" s="11">
        <f>'[2]Bridgeport'!CY$10</f>
        <v>147.25</v>
      </c>
      <c r="N8" s="11">
        <f>'[2]Bridgeport'!CZ$10</f>
        <v>139.3699951171875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138.78667195638022</v>
      </c>
      <c r="D9" s="23">
        <f aca="true" t="shared" si="0" ref="D9:N9">AVERAGE(D6:D8)</f>
        <v>156.63999938964844</v>
      </c>
      <c r="E9" s="23">
        <f t="shared" si="0"/>
        <v>141.31999715169272</v>
      </c>
      <c r="F9" s="23">
        <f t="shared" si="0"/>
        <v>147.28999837239584</v>
      </c>
      <c r="G9" s="23">
        <f t="shared" si="0"/>
        <v>150.38333129882812</v>
      </c>
      <c r="H9" s="23">
        <f t="shared" si="0"/>
        <v>142.7300008138021</v>
      </c>
      <c r="I9" s="23">
        <f t="shared" si="0"/>
        <v>155.51666768391928</v>
      </c>
      <c r="J9" s="23">
        <f t="shared" si="0"/>
        <v>124.33000183105469</v>
      </c>
      <c r="K9" s="23">
        <f t="shared" si="0"/>
        <v>136.43333689371744</v>
      </c>
      <c r="L9" s="23">
        <f t="shared" si="0"/>
        <v>141.2033321126302</v>
      </c>
      <c r="M9" s="23">
        <f t="shared" si="0"/>
        <v>153.7133331298828</v>
      </c>
      <c r="N9" s="23">
        <f t="shared" si="0"/>
        <v>156.2866668701172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'[2]Bridgeport'!DA$10</f>
        <v>156.07000732421875</v>
      </c>
      <c r="D10" s="25">
        <f>IF('[2]Bridgeport'!DB$10=0,"",'[2]Bridgeport'!DB$10)</f>
        <v>141</v>
      </c>
      <c r="E10" s="25">
        <f>IF('[2]Bridgeport'!DC$10=0,"",'[2]Bridgeport'!DC$10)</f>
        <v>132.83999633789062</v>
      </c>
      <c r="F10" s="25">
        <f>IF('[2]Bridgeport'!DD$10=0,"",'[2]Bridgeport'!DD$10)</f>
        <v>150.87</v>
      </c>
      <c r="G10" s="25">
        <f>IF('[2]Bridgeport'!DE$10=0,"",'[2]Bridgeport'!DE$10)</f>
        <v>115.06</v>
      </c>
      <c r="H10" s="25">
        <f>IF('[2]Bridgeport'!DF$10=0,"",'[2]Bridgeport'!DF$10)</f>
        <v>150.74</v>
      </c>
      <c r="I10" s="25">
        <f>IF('[2]Bridgeport'!DG$10=0,"",'[2]Bridgeport'!DG$10)</f>
      </c>
      <c r="J10" s="25">
        <f>IF('[2]Bridgeport'!DH$10=0,"",'[2]Bridgeport'!DH$10)</f>
      </c>
      <c r="K10" s="25">
        <f>IF('[2]Bridgeport'!DI$10=0,"",'[2]Bridgeport'!DI$10)</f>
      </c>
      <c r="L10" s="25">
        <f>IF('[2]Bridgeport'!DJ$10=0,"",'[2]Bridgeport'!DJ$10)</f>
      </c>
      <c r="M10" s="25">
        <f>IF('[2]Bridgeport'!DK$10=0,"",'[2]Bridgeport'!DK$10)</f>
      </c>
      <c r="N10" s="25">
        <f>IF('[2]Bridgeport'!DL$10=0,"",'[2]Bridgeport'!DL$10)</f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17.283335367838532</v>
      </c>
      <c r="D11" s="23">
        <f>IF(D10="","",D10-D9)</f>
        <v>-15.639999389648438</v>
      </c>
      <c r="E11" s="23">
        <f aca="true" t="shared" si="1" ref="E11:N11">IF(E10="","",E10-E9)</f>
        <v>-8.480000813802093</v>
      </c>
      <c r="F11" s="23">
        <f t="shared" si="1"/>
        <v>3.5800016276041617</v>
      </c>
      <c r="G11" s="23">
        <f t="shared" si="1"/>
        <v>-35.32333129882812</v>
      </c>
      <c r="H11" s="23">
        <f t="shared" si="1"/>
        <v>8.009999186197916</v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0.1245316652111276</v>
      </c>
      <c r="D12" s="26">
        <f>IF(D10="","",D11/D9)</f>
        <v>-0.09984677892358322</v>
      </c>
      <c r="E12" s="26">
        <f aca="true" t="shared" si="2" ref="E12:N12">IF(E10="","",E11/E9)</f>
        <v>-0.06000566787939905</v>
      </c>
      <c r="F12" s="26">
        <f t="shared" si="2"/>
        <v>0.02430580261500704</v>
      </c>
      <c r="G12" s="26">
        <f t="shared" si="2"/>
        <v>-0.23488860762524805</v>
      </c>
      <c r="H12" s="26">
        <f t="shared" si="2"/>
        <v>0.05611994073094228</v>
      </c>
      <c r="I12" s="26">
        <f t="shared" si="2"/>
      </c>
      <c r="J12" s="26">
        <f t="shared" si="2"/>
      </c>
      <c r="K12" s="26">
        <f t="shared" si="2"/>
      </c>
      <c r="L12" s="26">
        <f t="shared" si="2"/>
      </c>
      <c r="M12" s="26">
        <f t="shared" si="2"/>
      </c>
      <c r="N12" s="26">
        <f t="shared" si="2"/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06 Actual</v>
      </c>
      <c r="C16" s="13">
        <f t="shared" si="3"/>
        <v>136.74000549316406</v>
      </c>
      <c r="D16" s="13">
        <f>C16+D6</f>
        <v>279.5800018310547</v>
      </c>
      <c r="E16" s="13">
        <f aca="true" t="shared" si="4" ref="E16:N16">D16+E6</f>
        <v>432.3399963378906</v>
      </c>
      <c r="F16" s="13">
        <f t="shared" si="4"/>
        <v>569.9299926757812</v>
      </c>
      <c r="G16" s="13">
        <f t="shared" si="4"/>
        <v>713.8999938964844</v>
      </c>
      <c r="H16" s="13">
        <f t="shared" si="4"/>
        <v>845.0099945068359</v>
      </c>
      <c r="I16" s="13">
        <f t="shared" si="4"/>
        <v>1003.8699951171875</v>
      </c>
      <c r="J16" s="13">
        <f t="shared" si="4"/>
        <v>1118.1699981689453</v>
      </c>
      <c r="K16" s="13">
        <f t="shared" si="4"/>
        <v>1250.6699981689453</v>
      </c>
      <c r="L16" s="13">
        <f t="shared" si="4"/>
        <v>1377.1899981689453</v>
      </c>
      <c r="M16" s="13">
        <f t="shared" si="4"/>
        <v>1521.8699908447265</v>
      </c>
      <c r="N16" s="13">
        <f t="shared" si="4"/>
        <v>1687.9499926757812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07 Actual</v>
      </c>
      <c r="C17" s="13">
        <f t="shared" si="3"/>
        <v>139.74000549316406</v>
      </c>
      <c r="D17" s="13">
        <f>C17+D7</f>
        <v>307.2900085449219</v>
      </c>
      <c r="E17" s="13">
        <f aca="true" t="shared" si="5" ref="E17:N18">D17+E7</f>
        <v>443.8100128173828</v>
      </c>
      <c r="F17" s="13">
        <f t="shared" si="5"/>
        <v>605.1000061035156</v>
      </c>
      <c r="G17" s="13">
        <f t="shared" si="5"/>
        <v>750.4400024414062</v>
      </c>
      <c r="H17" s="13">
        <f t="shared" si="5"/>
        <v>917</v>
      </c>
      <c r="I17" s="13">
        <f t="shared" si="5"/>
        <v>1054.0800018310547</v>
      </c>
      <c r="J17" s="13">
        <f t="shared" si="5"/>
        <v>1192.3000030517578</v>
      </c>
      <c r="K17" s="13">
        <f t="shared" si="5"/>
        <v>1345.8700103759766</v>
      </c>
      <c r="L17" s="13">
        <f t="shared" si="5"/>
        <v>1500.9200134277344</v>
      </c>
      <c r="M17" s="13">
        <f t="shared" si="5"/>
        <v>1670.1300201416016</v>
      </c>
      <c r="N17" s="13">
        <f t="shared" si="5"/>
        <v>1833.540023803711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08 Actual</v>
      </c>
      <c r="C18" s="21">
        <f t="shared" si="3"/>
        <v>139.8800048828125</v>
      </c>
      <c r="D18" s="13">
        <f>C18+D8</f>
        <v>299.4100036621094</v>
      </c>
      <c r="E18" s="21">
        <f t="shared" si="5"/>
        <v>434.0899963378906</v>
      </c>
      <c r="F18" s="21">
        <f t="shared" si="5"/>
        <v>577.0800018310547</v>
      </c>
      <c r="G18" s="21">
        <f t="shared" si="5"/>
        <v>738.9199981689453</v>
      </c>
      <c r="H18" s="21">
        <f t="shared" si="5"/>
        <v>869.4400024414062</v>
      </c>
      <c r="I18" s="21">
        <f t="shared" si="5"/>
        <v>1040.0500030517578</v>
      </c>
      <c r="J18" s="21">
        <f t="shared" si="5"/>
        <v>1160.520004272461</v>
      </c>
      <c r="K18" s="21">
        <f t="shared" si="5"/>
        <v>1283.7500076293945</v>
      </c>
      <c r="L18" s="21">
        <f t="shared" si="5"/>
        <v>1425.7900009155273</v>
      </c>
      <c r="M18" s="21">
        <f t="shared" si="5"/>
        <v>1573.0400009155273</v>
      </c>
      <c r="N18" s="21">
        <f t="shared" si="5"/>
        <v>1712.4099960327148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06 - 08</v>
      </c>
      <c r="C19" s="23">
        <f>AVERAGE(C16:C18)</f>
        <v>138.78667195638022</v>
      </c>
      <c r="D19" s="23">
        <f aca="true" t="shared" si="6" ref="D19:N19">AVERAGE(D16:D18)</f>
        <v>295.4266713460286</v>
      </c>
      <c r="E19" s="23">
        <f t="shared" si="6"/>
        <v>436.7466684977214</v>
      </c>
      <c r="F19" s="23">
        <f t="shared" si="6"/>
        <v>584.0366668701172</v>
      </c>
      <c r="G19" s="23">
        <f t="shared" si="6"/>
        <v>734.4199981689453</v>
      </c>
      <c r="H19" s="23">
        <f t="shared" si="6"/>
        <v>877.1499989827474</v>
      </c>
      <c r="I19" s="23">
        <f t="shared" si="6"/>
        <v>1032.6666666666667</v>
      </c>
      <c r="J19" s="23">
        <f t="shared" si="6"/>
        <v>1156.9966684977214</v>
      </c>
      <c r="K19" s="23">
        <f t="shared" si="6"/>
        <v>1293.4300053914387</v>
      </c>
      <c r="L19" s="23">
        <f t="shared" si="6"/>
        <v>1434.6333375040692</v>
      </c>
      <c r="M19" s="23">
        <f t="shared" si="6"/>
        <v>1588.346670633952</v>
      </c>
      <c r="N19" s="23">
        <f t="shared" si="6"/>
        <v>1744.6333375040692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09 Actual</v>
      </c>
      <c r="C20" s="25">
        <f>C10</f>
        <v>156.07000732421875</v>
      </c>
      <c r="D20" s="25">
        <f>IF(D10="","",C20+D10)</f>
        <v>297.07000732421875</v>
      </c>
      <c r="E20" s="25">
        <f aca="true" t="shared" si="7" ref="E20:N20">IF(E10="","",D20+E10)</f>
        <v>429.9100036621094</v>
      </c>
      <c r="F20" s="25">
        <f t="shared" si="7"/>
        <v>580.7800036621094</v>
      </c>
      <c r="G20" s="25">
        <f t="shared" si="7"/>
        <v>695.8400036621094</v>
      </c>
      <c r="H20" s="25">
        <f t="shared" si="7"/>
        <v>846.5800036621094</v>
      </c>
      <c r="I20" s="25">
        <f t="shared" si="7"/>
      </c>
      <c r="J20" s="25">
        <f t="shared" si="7"/>
      </c>
      <c r="K20" s="25">
        <f t="shared" si="7"/>
      </c>
      <c r="L20" s="25">
        <f t="shared" si="7"/>
      </c>
      <c r="M20" s="25">
        <f t="shared" si="7"/>
      </c>
      <c r="N20" s="25">
        <f t="shared" si="7"/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17.283335367838532</v>
      </c>
      <c r="D21" s="23">
        <f>IF(D20="","",D20-D19)</f>
        <v>1.6433359781901231</v>
      </c>
      <c r="E21" s="23">
        <f aca="true" t="shared" si="8" ref="E21:N21">IF(E20="","",E20-E19)</f>
        <v>-6.836664835611998</v>
      </c>
      <c r="F21" s="23">
        <f t="shared" si="8"/>
        <v>-3.256663208007808</v>
      </c>
      <c r="G21" s="23">
        <f t="shared" si="8"/>
        <v>-38.579994506835874</v>
      </c>
      <c r="H21" s="23">
        <f t="shared" si="8"/>
        <v>-30.569995320637986</v>
      </c>
      <c r="I21" s="23">
        <f t="shared" si="8"/>
      </c>
      <c r="J21" s="23">
        <f t="shared" si="8"/>
      </c>
      <c r="K21" s="23">
        <f t="shared" si="8"/>
      </c>
      <c r="L21" s="23">
        <f t="shared" si="8"/>
      </c>
      <c r="M21" s="23">
        <f t="shared" si="8"/>
      </c>
      <c r="N21" s="23">
        <f t="shared" si="8"/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0.1245316652111276</v>
      </c>
      <c r="D22" s="26">
        <f>IF(D20="","",D21/D19)</f>
        <v>0.005562585025592728</v>
      </c>
      <c r="E22" s="26">
        <f aca="true" t="shared" si="9" ref="E22:N22">IF(E20="","",E21/E19)</f>
        <v>-0.01565361645259503</v>
      </c>
      <c r="F22" s="26">
        <f t="shared" si="9"/>
        <v>-0.00557612799460081</v>
      </c>
      <c r="G22" s="26">
        <f t="shared" si="9"/>
        <v>-0.05253124180036416</v>
      </c>
      <c r="H22" s="26">
        <f t="shared" si="9"/>
        <v>-0.034851502429562524</v>
      </c>
      <c r="I22" s="26">
        <f t="shared" si="9"/>
      </c>
      <c r="J22" s="26">
        <f t="shared" si="9"/>
      </c>
      <c r="K22" s="26">
        <f t="shared" si="9"/>
      </c>
      <c r="L22" s="26">
        <f t="shared" si="9"/>
      </c>
      <c r="M22" s="26">
        <f t="shared" si="9"/>
      </c>
      <c r="N22" s="26">
        <f t="shared" si="9"/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rgingerich</cp:lastModifiedBy>
  <cp:lastPrinted>2009-01-08T12:21:19Z</cp:lastPrinted>
  <dcterms:created xsi:type="dcterms:W3CDTF">2003-12-05T13:40:19Z</dcterms:created>
  <dcterms:modified xsi:type="dcterms:W3CDTF">2009-01-08T12:21:20Z</dcterms:modified>
  <cp:category/>
  <cp:version/>
  <cp:contentType/>
  <cp:contentStatus/>
</cp:coreProperties>
</file>